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U\semestr II\"/>
    </mc:Choice>
  </mc:AlternateContent>
  <bookViews>
    <workbookView xWindow="0" yWindow="0" windowWidth="28800" windowHeight="14010" xr2:uid="{62813DC0-C20E-40BE-BAB4-85048D308C61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20" i="1" s="1"/>
  <c r="D20" i="1"/>
  <c r="D19" i="1"/>
  <c r="D18" i="1"/>
  <c r="D3" i="1"/>
  <c r="D14" i="1" l="1"/>
  <c r="D13" i="1"/>
  <c r="D10" i="1"/>
  <c r="D9" i="1"/>
  <c r="D6" i="1"/>
  <c r="D5" i="1"/>
  <c r="B14" i="1"/>
  <c r="B13" i="1"/>
  <c r="B9" i="1"/>
  <c r="B10" i="1"/>
  <c r="B5" i="1"/>
  <c r="B6" i="1"/>
  <c r="B16" i="1" l="1"/>
  <c r="B3" i="1"/>
  <c r="B12" i="1" s="1"/>
  <c r="B15" i="1" s="1"/>
  <c r="D12" i="1" l="1"/>
  <c r="D15" i="1" s="1"/>
  <c r="D16" i="1" s="1"/>
</calcChain>
</file>

<file path=xl/sharedStrings.xml><?xml version="1.0" encoding="utf-8"?>
<sst xmlns="http://schemas.openxmlformats.org/spreadsheetml/2006/main" count="20" uniqueCount="18">
  <si>
    <t>Základ daně:</t>
  </si>
  <si>
    <t>Pojistné zaměstnavatel:</t>
  </si>
  <si>
    <t>     - z toho sociální pojištění</t>
  </si>
  <si>
    <t>     - z toho zdravotní pojištění</t>
  </si>
  <si>
    <t>Hrubá mzda:</t>
  </si>
  <si>
    <t>Pojistné:</t>
  </si>
  <si>
    <t>Daň celkem:</t>
  </si>
  <si>
    <t>Daňová sleva:</t>
  </si>
  <si>
    <t>Daňové zvýhodnění na děti:</t>
  </si>
  <si>
    <t>Záloha na daň po zvýhodnění a slevách:</t>
  </si>
  <si>
    <t xml:space="preserve"> </t>
  </si>
  <si>
    <t>Čístá mzda</t>
  </si>
  <si>
    <t>Sloupec1</t>
  </si>
  <si>
    <t>příklad 1</t>
  </si>
  <si>
    <t>příklad 2</t>
  </si>
  <si>
    <t>sazby odvodů</t>
  </si>
  <si>
    <t>stát</t>
  </si>
  <si>
    <t>zaměstnance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</si>
</sst>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8" formatCode="#,##0.00\ &quot;Kč&quot;;[Red]\-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6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3" fontId="0" fillId="0" borderId="0" xfId="0" applyNumberFormat="1"/>
    <xf numFmtId="9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</cellXfs>
  <cellStyles count="1">
    <cellStyle name="Normální" xfId="0" builtinId="0"/>
  </cellStyles>
  <dxfs count="4">
    <dxf>
      <numFmt numFmtId="3" formatCode="#,##0"/>
    </dxf>
    <dxf>
      <alignment horizontal="general" vertical="center" textRotation="0" wrapText="1" indent="0" justifyLastLine="0" shrinkToFit="0" readingOrder="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0</xdr:rowOff>
    </xdr:from>
    <xdr:to>
      <xdr:col>18</xdr:col>
      <xdr:colOff>484983</xdr:colOff>
      <xdr:row>22</xdr:row>
      <xdr:rowOff>9000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DF9F73A-7BBB-47FC-95D6-5AC6C352D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4325" y="0"/>
          <a:ext cx="6333333" cy="42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428625</xdr:colOff>
      <xdr:row>22</xdr:row>
      <xdr:rowOff>66675</xdr:rowOff>
    </xdr:from>
    <xdr:to>
      <xdr:col>16</xdr:col>
      <xdr:colOff>351825</xdr:colOff>
      <xdr:row>30</xdr:row>
      <xdr:rowOff>95056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35DDC11-F149-42AD-B7FD-C32A40FB9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4257675"/>
          <a:ext cx="4800000" cy="1552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86DD17-FAA8-46FC-9D86-09866A515389}" name="Tabulka1" displayName="Tabulka1" ref="A2:D16" totalsRowShown="0">
  <autoFilter ref="A2:D16" xr:uid="{DAC76CF6-FD42-4848-A263-9F5C0B2998C3}"/>
  <tableColumns count="4">
    <tableColumn id="1" xr3:uid="{DB62FE82-CFD0-4EAA-82A6-B1BED2EDC3C4}" name="Sloupec1" dataDxfId="3"/>
    <tableColumn id="2" xr3:uid="{3A7FD2DF-CEAA-4551-A12A-A74316299F78}" name="příklad 1" dataDxfId="2"/>
    <tableColumn id="3" xr3:uid="{77279FFB-58F5-4377-9097-FE9900BC6127}" name="sazby odvodů" dataDxfId="1"/>
    <tableColumn id="4" xr3:uid="{EDE40BA1-5EB5-47C2-B9E9-AF9F117B2BFF}" name="příklad 2" dataDxfId="0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DE24-5E84-4924-9E57-1BB89B746061}">
  <dimension ref="A2:H20"/>
  <sheetViews>
    <sheetView tabSelected="1" workbookViewId="0">
      <selection activeCell="G16" sqref="G16"/>
    </sheetView>
  </sheetViews>
  <sheetFormatPr defaultRowHeight="15" x14ac:dyDescent="0.25"/>
  <cols>
    <col min="1" max="1" width="40.140625" customWidth="1"/>
    <col min="2" max="2" width="11.85546875" bestFit="1" customWidth="1"/>
    <col min="3" max="3" width="15.5703125" customWidth="1"/>
    <col min="4" max="4" width="11.140625" customWidth="1"/>
    <col min="5" max="5" width="3.42578125" customWidth="1"/>
    <col min="8" max="8" width="3.140625" customWidth="1"/>
  </cols>
  <sheetData>
    <row r="2" spans="1:8" x14ac:dyDescent="0.25">
      <c r="A2" s="4" t="s">
        <v>12</v>
      </c>
      <c r="B2" s="5" t="s">
        <v>13</v>
      </c>
      <c r="C2" s="1" t="s">
        <v>15</v>
      </c>
      <c r="D2" s="5" t="s">
        <v>14</v>
      </c>
    </row>
    <row r="3" spans="1:8" x14ac:dyDescent="0.25">
      <c r="A3" s="4" t="s">
        <v>0</v>
      </c>
      <c r="B3" s="5">
        <f>B7+B6+B5</f>
        <v>40200</v>
      </c>
      <c r="C3" s="1"/>
      <c r="D3" s="5">
        <f>D7+D6+D5</f>
        <v>67000</v>
      </c>
    </row>
    <row r="4" spans="1:8" x14ac:dyDescent="0.25">
      <c r="A4" s="4" t="s">
        <v>1</v>
      </c>
      <c r="B4" s="5"/>
      <c r="C4" s="1"/>
      <c r="D4" s="5"/>
    </row>
    <row r="5" spans="1:8" x14ac:dyDescent="0.25">
      <c r="A5" s="4" t="s">
        <v>2</v>
      </c>
      <c r="B5" s="5">
        <f>$B$7*C5</f>
        <v>7500</v>
      </c>
      <c r="C5" s="6">
        <v>0.25</v>
      </c>
      <c r="D5" s="5">
        <f>$D$7*C5</f>
        <v>12500</v>
      </c>
      <c r="F5">
        <v>524</v>
      </c>
      <c r="G5">
        <v>336</v>
      </c>
    </row>
    <row r="6" spans="1:8" x14ac:dyDescent="0.25">
      <c r="A6" s="4" t="s">
        <v>3</v>
      </c>
      <c r="B6" s="5">
        <f>$B$7*C6</f>
        <v>2700</v>
      </c>
      <c r="C6" s="6">
        <v>0.09</v>
      </c>
      <c r="D6" s="5">
        <f>$D$7*C6</f>
        <v>4500</v>
      </c>
      <c r="F6">
        <v>524</v>
      </c>
      <c r="G6">
        <v>336</v>
      </c>
    </row>
    <row r="7" spans="1:8" x14ac:dyDescent="0.25">
      <c r="A7" s="4" t="s">
        <v>4</v>
      </c>
      <c r="B7" s="5">
        <v>30000</v>
      </c>
      <c r="C7" s="1"/>
      <c r="D7" s="5">
        <v>50000</v>
      </c>
      <c r="F7">
        <v>521</v>
      </c>
      <c r="G7">
        <v>331</v>
      </c>
    </row>
    <row r="8" spans="1:8" x14ac:dyDescent="0.25">
      <c r="A8" s="4" t="s">
        <v>5</v>
      </c>
      <c r="B8" s="5"/>
      <c r="C8" s="1"/>
      <c r="D8" s="5"/>
      <c r="H8" t="s">
        <v>10</v>
      </c>
    </row>
    <row r="9" spans="1:8" x14ac:dyDescent="0.25">
      <c r="A9" s="4" t="s">
        <v>2</v>
      </c>
      <c r="B9" s="5">
        <f>$B$7*C9</f>
        <v>1950</v>
      </c>
      <c r="C9" s="7">
        <v>6.5000000000000002E-2</v>
      </c>
      <c r="D9" s="5">
        <f>$D$7*C9</f>
        <v>3250</v>
      </c>
      <c r="F9">
        <v>331</v>
      </c>
      <c r="G9">
        <v>336</v>
      </c>
    </row>
    <row r="10" spans="1:8" x14ac:dyDescent="0.25">
      <c r="A10" s="4" t="s">
        <v>3</v>
      </c>
      <c r="B10" s="5">
        <f>$B$7*C10</f>
        <v>1350</v>
      </c>
      <c r="C10" s="7">
        <v>4.4999999999999998E-2</v>
      </c>
      <c r="D10" s="5">
        <f>$D$7*C10</f>
        <v>2250</v>
      </c>
      <c r="F10">
        <v>331</v>
      </c>
      <c r="G10">
        <v>336</v>
      </c>
    </row>
    <row r="11" spans="1:8" x14ac:dyDescent="0.25">
      <c r="A11" s="4"/>
      <c r="B11" s="5"/>
      <c r="C11" s="2"/>
      <c r="D11" s="5"/>
    </row>
    <row r="12" spans="1:8" x14ac:dyDescent="0.25">
      <c r="A12" s="4" t="s">
        <v>6</v>
      </c>
      <c r="B12" s="5">
        <f>B3*C12</f>
        <v>6030</v>
      </c>
      <c r="C12" s="6">
        <v>0.15</v>
      </c>
      <c r="D12" s="5">
        <f>D3*C12</f>
        <v>10050</v>
      </c>
    </row>
    <row r="13" spans="1:8" x14ac:dyDescent="0.25">
      <c r="A13" s="4" t="s">
        <v>7</v>
      </c>
      <c r="B13" s="5">
        <f>(24840+4020)/12</f>
        <v>2405</v>
      </c>
      <c r="C13" s="1"/>
      <c r="D13" s="5">
        <f>(24840+2520)/12</f>
        <v>2280</v>
      </c>
    </row>
    <row r="14" spans="1:8" x14ac:dyDescent="0.25">
      <c r="A14" s="4" t="s">
        <v>8</v>
      </c>
      <c r="B14" s="5">
        <f>15204/12</f>
        <v>1267</v>
      </c>
      <c r="C14" s="1"/>
      <c r="D14" s="5">
        <f>(15204+19404)/12</f>
        <v>2884</v>
      </c>
    </row>
    <row r="15" spans="1:8" x14ac:dyDescent="0.25">
      <c r="A15" s="4" t="s">
        <v>9</v>
      </c>
      <c r="B15" s="5">
        <f>B12-B13-B14</f>
        <v>2358</v>
      </c>
      <c r="C15" s="1"/>
      <c r="D15" s="5">
        <f>D12-D13-D14</f>
        <v>4886</v>
      </c>
      <c r="F15">
        <v>331</v>
      </c>
      <c r="G15">
        <v>342</v>
      </c>
    </row>
    <row r="16" spans="1:8" x14ac:dyDescent="0.25">
      <c r="A16" s="4" t="s">
        <v>11</v>
      </c>
      <c r="B16" s="5">
        <f>B7-B9-B10-B15</f>
        <v>24342</v>
      </c>
      <c r="C16" s="3"/>
      <c r="D16" s="5">
        <f>D7-D9-D10-D15</f>
        <v>39614</v>
      </c>
    </row>
    <row r="18" spans="2:4" x14ac:dyDescent="0.25">
      <c r="B18" s="5">
        <f>B5+B6+B9+B10+B15</f>
        <v>15858</v>
      </c>
      <c r="C18" t="s">
        <v>16</v>
      </c>
      <c r="D18" s="5">
        <f>D5+D6+D9+D10+D15</f>
        <v>27386</v>
      </c>
    </row>
    <row r="19" spans="2:4" x14ac:dyDescent="0.25">
      <c r="B19" s="5">
        <f>B16</f>
        <v>24342</v>
      </c>
      <c r="C19" t="s">
        <v>17</v>
      </c>
      <c r="D19" s="5">
        <f>D16</f>
        <v>39614</v>
      </c>
    </row>
    <row r="20" spans="2:4" x14ac:dyDescent="0.25">
      <c r="B20" s="5">
        <f>SUM(B18:B19)</f>
        <v>40200</v>
      </c>
      <c r="D20" s="5">
        <f>SUM(D18:D19)</f>
        <v>67000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Schön</dc:creator>
  <cp:lastModifiedBy>Lukáš Schön</cp:lastModifiedBy>
  <dcterms:created xsi:type="dcterms:W3CDTF">2018-02-14T13:59:21Z</dcterms:created>
  <dcterms:modified xsi:type="dcterms:W3CDTF">2018-02-26T13:01:18Z</dcterms:modified>
</cp:coreProperties>
</file>