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jamuvbrne-my.sharepoint.com/personal/kopecka_jamu_cz/Documents/Dokumenty/specifický výzkum_karantena/2021/Výkazy_2_2021/"/>
    </mc:Choice>
  </mc:AlternateContent>
  <xr:revisionPtr revIDLastSave="0" documentId="8_{CFDF187E-E90D-406B-861F-D6C529AA4B2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6" i="1" l="1"/>
  <c r="K45" i="1"/>
  <c r="K44" i="1"/>
  <c r="K43" i="1"/>
  <c r="K42" i="1"/>
  <c r="K41" i="1"/>
  <c r="G46" i="1" l="1"/>
  <c r="G45" i="1"/>
  <c r="J46" i="1"/>
  <c r="J45" i="1"/>
  <c r="J44" i="1"/>
  <c r="H44" i="1"/>
  <c r="G44" i="1"/>
  <c r="J43" i="1"/>
  <c r="I43" i="1"/>
  <c r="G43" i="1"/>
  <c r="J42" i="1"/>
  <c r="H42" i="1"/>
  <c r="J41" i="1"/>
</calcChain>
</file>

<file path=xl/sharedStrings.xml><?xml version="1.0" encoding="utf-8"?>
<sst xmlns="http://schemas.openxmlformats.org/spreadsheetml/2006/main" count="225" uniqueCount="88">
  <si>
    <t>Spoluřešitelé</t>
  </si>
  <si>
    <t>Řešitel</t>
  </si>
  <si>
    <t>JAMU</t>
  </si>
  <si>
    <t>ano</t>
  </si>
  <si>
    <t>b)</t>
  </si>
  <si>
    <t xml:space="preserve">a) </t>
  </si>
  <si>
    <t>c)</t>
  </si>
  <si>
    <t>Název projektu</t>
  </si>
  <si>
    <t>d)</t>
  </si>
  <si>
    <t>e)</t>
  </si>
  <si>
    <t>f)</t>
  </si>
  <si>
    <t>g)</t>
  </si>
  <si>
    <t>Materiál</t>
  </si>
  <si>
    <t>Stipendia</t>
  </si>
  <si>
    <t>x</t>
  </si>
  <si>
    <t>Schváleno</t>
  </si>
  <si>
    <t>OON</t>
  </si>
  <si>
    <t>ON a stipendia</t>
  </si>
  <si>
    <t>Nad 40 tis.</t>
  </si>
  <si>
    <t>Nevyužito</t>
  </si>
  <si>
    <t>Podíly</t>
  </si>
  <si>
    <t>Celková výše čerpané podpory</t>
  </si>
  <si>
    <t>Multimediální publikace Umělecké tlumočení do českého znakového jazyka</t>
  </si>
  <si>
    <t>MgA. Šimon Peták</t>
  </si>
  <si>
    <t>BcA. Mgr. Radka Kulichová, DiS.</t>
  </si>
  <si>
    <t>xxx</t>
  </si>
  <si>
    <t>doc. MgA. Marek Horoščák, Ph.D.</t>
  </si>
  <si>
    <t>doc. MgA. Marek Hlavica, Ph.D.</t>
  </si>
  <si>
    <t>doc. MgA. Hana Slavíková, Ph.D.</t>
  </si>
  <si>
    <t>prof. PhDr. Václav Cejpek</t>
  </si>
  <si>
    <t>doc. Ing. David Strnad</t>
  </si>
  <si>
    <t>Mgr. Vacková Daniela</t>
  </si>
  <si>
    <t xml:space="preserve"> Prof. PhDr. Veronika Broulíková</t>
  </si>
  <si>
    <t>Školitelé</t>
  </si>
  <si>
    <t>MgA. Radka Hoffmanová</t>
  </si>
  <si>
    <t>Zpráva o použití podpory projektů Specifického výzkumu 2020</t>
  </si>
  <si>
    <t>Průzkum současných potřeb absolventů Divadelní fakulty JAMU s hledání možností celoživotního vzdělávání</t>
  </si>
  <si>
    <t>MgA. Lucie Abou</t>
  </si>
  <si>
    <t>doc. MgA. Hana Průchová, Ph.D.</t>
  </si>
  <si>
    <t>BcA. Zuzana Kernová</t>
  </si>
  <si>
    <t>MgA. Bernadeta Babáková</t>
  </si>
  <si>
    <t>Nerůst</t>
  </si>
  <si>
    <t>MgA. Vladimír Burian</t>
  </si>
  <si>
    <t>Fotometrické vlastnosti LED pásků</t>
  </si>
  <si>
    <t>prof. Mgr. Ján Zavarský</t>
  </si>
  <si>
    <t>Súčasná kinematografia pre mládež v prostredí európskych filmových festivalov s fokusom na britské filmové festivaly v online prostredí</t>
  </si>
  <si>
    <t>MgA. Alexandra Bolfová, BcA. Karolína Vaňková</t>
  </si>
  <si>
    <t>Praktické aplikování moderních inscenačních postupů v režijně-dramaturgické a scénografické koncepci inscenace Medea pro specifický prostor otáčivého hledište</t>
  </si>
  <si>
    <t>Cesty výuky divadelní dramaturgie na evropských vysokých školách – 2. etapa</t>
  </si>
  <si>
    <t>Mgr. art. Eva Priečková</t>
  </si>
  <si>
    <t>Rezidencia v centre Ponderosa (Nemecko)- integrácia poznatkov a skúseností do odborného textu</t>
  </si>
  <si>
    <t>BcA. Kateřina Hejnarová</t>
  </si>
  <si>
    <t>BcA. Pavlína Taubingerová</t>
  </si>
  <si>
    <t>Umělecké a pedagogické metody Františka Daniela v kontextu jeho československého, amerického a belgického působení</t>
  </si>
  <si>
    <t>Jorge Listopad - Homem do teatro</t>
  </si>
  <si>
    <t>MgA. Markéta Sára Valnohová</t>
  </si>
  <si>
    <t>Limity dramaturgie a scenáristiky při tvorbě dokumentárních formátů pro artové televizní kanály pohledem zahraničního producenta</t>
  </si>
  <si>
    <t>prof. Mgr. Jan Gogola</t>
  </si>
  <si>
    <t>BcA. Petr Vašků</t>
  </si>
  <si>
    <t>Dokumentární film jako zpověď, bytost a hybatel proměny: portrét gobelínové manufaktury ve Valašském Meziříčí</t>
  </si>
  <si>
    <t>MgA. Jakub Votýpka</t>
  </si>
  <si>
    <t>Analýza naplňování konceptu veřejnoprávnosti v nizozemské televizi NPO – studijní pobyt</t>
  </si>
  <si>
    <t>Daniel Peprník, Judita Mejstříková, Dalibor Chvátal</t>
  </si>
  <si>
    <t>DIVADELNÍ FAKULTA JAMU</t>
  </si>
  <si>
    <t>HUDEBNÍ FAKULTA JAMU</t>
  </si>
  <si>
    <t>Studentské vědecké konference</t>
  </si>
  <si>
    <t>Studentské projekty</t>
  </si>
  <si>
    <t>Organizace studentské grantové soutěže</t>
  </si>
  <si>
    <t>JAMU - celkem</t>
  </si>
  <si>
    <t>Parametry a)-g) dle platné Směrnice rektora o specifickém vysokoškolském výzkumu čl. 38</t>
  </si>
  <si>
    <t>J.J.Benda - kritická notová edice šesti sonát pro flétnu a basso continuo</t>
  </si>
  <si>
    <t>Výzkum možností hudební tvorby založené na participaci a nehierarchickém uspořádání</t>
  </si>
  <si>
    <t>Reflexe Symfonické fantazie pro klavír a orchestr op. 8 Aloise Háby</t>
  </si>
  <si>
    <t>Hudební materiál pro mezioborový studentský ansámbl se zaměřením na práci se zvukovostí</t>
  </si>
  <si>
    <t>Fenomén interpretace klavírního díla Jana Nováka</t>
  </si>
  <si>
    <t>Zmapování, odborná analýza a zhodnocení sbírek, produkčních a edukativních aktivit Českého a slovenského muzea a knihovny (National Czech and Slovak museum and Library) v Cedar Rapids, Iowa, USA</t>
  </si>
  <si>
    <t>MgA. Jiří Havrlant</t>
  </si>
  <si>
    <t>Michaela Ambrosi, Mmus., Ph.D.</t>
  </si>
  <si>
    <t>MgA. Lucie Páchová</t>
  </si>
  <si>
    <t>MgA. Miroslav Beinhauer</t>
  </si>
  <si>
    <t>MgA. Ing. Radim Hanousek</t>
  </si>
  <si>
    <t>MgA. Dominik Gál</t>
  </si>
  <si>
    <t>MgA. Barbora Mikolášiková</t>
  </si>
  <si>
    <t>doc. Jaroslav Šťastný</t>
  </si>
  <si>
    <t>prof. Jindřiška Bártová</t>
  </si>
  <si>
    <t>doc. Monika Holá</t>
  </si>
  <si>
    <t>doc. Lucie Pešl Šilerová</t>
  </si>
  <si>
    <t>MgA. Michal Wroblewski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</si>
</sst>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Georgia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9" fontId="6" fillId="0" borderId="1" xfId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6" fillId="0" borderId="1" xfId="0" applyNumberFormat="1" applyFont="1" applyFill="1" applyBorder="1" applyAlignment="1" applyProtection="1">
      <alignment horizontal="center" vertical="center"/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5" fillId="4" borderId="0" xfId="0" applyFont="1" applyFill="1"/>
    <xf numFmtId="0" fontId="5" fillId="0" borderId="0" xfId="0" applyFont="1" applyBorder="1" applyAlignment="1">
      <alignment vertical="center" wrapText="1"/>
    </xf>
    <xf numFmtId="165" fontId="5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topLeftCell="A28" zoomScale="90" zoomScaleNormal="90" workbookViewId="0">
      <selection activeCell="S40" sqref="S40"/>
    </sheetView>
  </sheetViews>
  <sheetFormatPr defaultRowHeight="15" x14ac:dyDescent="0.25"/>
  <cols>
    <col min="1" max="1" width="35.7109375" customWidth="1"/>
    <col min="2" max="2" width="19.28515625" style="1" customWidth="1"/>
    <col min="3" max="3" width="14.7109375" bestFit="1" customWidth="1"/>
    <col min="4" max="4" width="14.7109375" customWidth="1"/>
    <col min="5" max="5" width="6.5703125" bestFit="1" customWidth="1"/>
    <col min="6" max="6" width="10.85546875" customWidth="1"/>
    <col min="7" max="7" width="9.7109375" customWidth="1"/>
    <col min="8" max="8" width="10.140625" customWidth="1"/>
    <col min="9" max="9" width="10.7109375" bestFit="1" customWidth="1"/>
    <col min="10" max="10" width="11.140625" customWidth="1"/>
    <col min="11" max="11" width="9.5703125" customWidth="1"/>
    <col min="12" max="12" width="11.28515625" style="2" bestFit="1" customWidth="1"/>
    <col min="13" max="13" width="10.7109375" style="3" bestFit="1" customWidth="1"/>
  </cols>
  <sheetData>
    <row r="1" spans="1:13" ht="25.15" customHeight="1" x14ac:dyDescent="0.25">
      <c r="A1" s="37" t="s">
        <v>35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x14ac:dyDescent="0.25">
      <c r="A2" s="16" t="s">
        <v>69</v>
      </c>
      <c r="B2" s="17"/>
      <c r="C2" s="16"/>
      <c r="D2" s="16"/>
      <c r="E2" s="5"/>
      <c r="F2" s="5"/>
      <c r="G2" s="5"/>
      <c r="H2" s="5"/>
      <c r="I2" s="5"/>
      <c r="J2" s="5"/>
      <c r="K2" s="5"/>
      <c r="L2" s="6"/>
      <c r="M2" s="7"/>
    </row>
    <row r="3" spans="1:13" x14ac:dyDescent="0.25">
      <c r="A3" s="16"/>
      <c r="B3" s="17"/>
      <c r="C3" s="16"/>
      <c r="D3" s="16"/>
      <c r="E3" s="5"/>
      <c r="F3" s="5"/>
      <c r="G3" s="5"/>
      <c r="H3" s="5"/>
      <c r="I3" s="5"/>
      <c r="J3" s="5"/>
      <c r="K3" s="5"/>
      <c r="L3" s="6"/>
      <c r="M3" s="7"/>
    </row>
    <row r="4" spans="1:13" x14ac:dyDescent="0.25">
      <c r="A4" s="30" t="s">
        <v>68</v>
      </c>
      <c r="B4" s="17"/>
      <c r="C4" s="16"/>
      <c r="D4" s="16"/>
      <c r="E4" s="5"/>
      <c r="F4" s="5"/>
      <c r="G4" s="5"/>
      <c r="H4" s="5"/>
      <c r="I4" s="5"/>
      <c r="J4" s="5"/>
      <c r="K4" s="5"/>
      <c r="L4" s="6"/>
      <c r="M4" s="7"/>
    </row>
    <row r="5" spans="1:13" x14ac:dyDescent="0.25">
      <c r="A5" s="18" t="s">
        <v>67</v>
      </c>
      <c r="B5" s="27">
        <v>38953.65</v>
      </c>
      <c r="C5" s="16"/>
      <c r="D5" s="16"/>
      <c r="E5" s="5"/>
      <c r="F5" s="5"/>
      <c r="G5" s="5"/>
      <c r="H5" s="5"/>
      <c r="I5" s="5"/>
      <c r="J5" s="5"/>
      <c r="K5" s="5"/>
      <c r="L5" s="6"/>
      <c r="M5" s="7"/>
    </row>
    <row r="6" spans="1:13" x14ac:dyDescent="0.25">
      <c r="A6" s="18" t="s">
        <v>65</v>
      </c>
      <c r="B6" s="27">
        <v>78863.350000000006</v>
      </c>
      <c r="C6" s="16"/>
      <c r="D6" s="16"/>
      <c r="E6" s="5"/>
      <c r="F6" s="5"/>
      <c r="G6" s="5"/>
      <c r="H6" s="5"/>
      <c r="I6" s="5"/>
      <c r="J6" s="5"/>
      <c r="K6" s="5"/>
      <c r="L6" s="6"/>
      <c r="M6" s="7"/>
    </row>
    <row r="7" spans="1:13" x14ac:dyDescent="0.25">
      <c r="A7" s="18" t="s">
        <v>66</v>
      </c>
      <c r="B7" s="27">
        <v>1459450</v>
      </c>
      <c r="C7" s="16"/>
      <c r="D7" s="16"/>
      <c r="E7" s="5"/>
      <c r="F7" s="5"/>
      <c r="G7" s="5"/>
      <c r="H7" s="5"/>
      <c r="I7" s="5"/>
      <c r="J7" s="5"/>
      <c r="K7" s="5"/>
      <c r="L7" s="6"/>
      <c r="M7" s="7"/>
    </row>
    <row r="8" spans="1:13" x14ac:dyDescent="0.25">
      <c r="A8" s="19" t="s">
        <v>21</v>
      </c>
      <c r="B8" s="29">
        <v>1577267</v>
      </c>
      <c r="C8" s="16"/>
      <c r="D8" s="16"/>
      <c r="E8" s="5"/>
      <c r="F8" s="5"/>
      <c r="G8" s="5"/>
      <c r="H8" s="5"/>
      <c r="I8" s="5"/>
      <c r="J8" s="5"/>
      <c r="K8" s="5"/>
      <c r="L8" s="6"/>
      <c r="M8" s="7"/>
    </row>
    <row r="9" spans="1:13" x14ac:dyDescent="0.25">
      <c r="A9" s="31"/>
      <c r="B9" s="32"/>
      <c r="C9" s="16"/>
      <c r="D9" s="16"/>
      <c r="E9" s="5"/>
      <c r="F9" s="5"/>
      <c r="G9" s="5"/>
      <c r="H9" s="5"/>
      <c r="I9" s="5"/>
      <c r="J9" s="5"/>
      <c r="K9" s="5"/>
      <c r="L9" s="6"/>
      <c r="M9" s="7"/>
    </row>
    <row r="10" spans="1:13" x14ac:dyDescent="0.25">
      <c r="A10" s="30" t="s">
        <v>63</v>
      </c>
      <c r="B10" s="17"/>
      <c r="C10" s="16"/>
      <c r="D10" s="16"/>
      <c r="E10" s="5"/>
      <c r="F10" s="5"/>
      <c r="G10" s="5"/>
      <c r="H10" s="5"/>
      <c r="I10" s="5"/>
      <c r="J10" s="5"/>
      <c r="K10" s="5"/>
      <c r="L10" s="6"/>
      <c r="M10" s="7"/>
    </row>
    <row r="11" spans="1:13" x14ac:dyDescent="0.25">
      <c r="A11" s="18" t="s">
        <v>67</v>
      </c>
      <c r="B11" s="27">
        <v>19237.810000000001</v>
      </c>
      <c r="C11" s="16"/>
      <c r="D11" s="16"/>
      <c r="E11" s="5"/>
      <c r="F11" s="5"/>
      <c r="G11" s="5"/>
      <c r="H11" s="5"/>
      <c r="I11" s="5"/>
      <c r="J11" s="5"/>
      <c r="K11" s="5"/>
      <c r="L11" s="6"/>
      <c r="M11" s="7"/>
    </row>
    <row r="12" spans="1:13" x14ac:dyDescent="0.25">
      <c r="A12" s="18" t="s">
        <v>65</v>
      </c>
      <c r="B12" s="27">
        <v>0</v>
      </c>
      <c r="C12" s="16"/>
      <c r="D12" s="16"/>
      <c r="E12" s="5"/>
      <c r="F12" s="5"/>
      <c r="G12" s="5"/>
      <c r="H12" s="5"/>
      <c r="I12" s="5"/>
      <c r="J12" s="5"/>
      <c r="K12" s="5"/>
      <c r="L12" s="6"/>
      <c r="M12" s="7"/>
    </row>
    <row r="13" spans="1:13" x14ac:dyDescent="0.25">
      <c r="A13" s="18" t="s">
        <v>66</v>
      </c>
      <c r="B13" s="27">
        <v>969800</v>
      </c>
      <c r="C13" s="16"/>
      <c r="D13" s="16"/>
      <c r="E13" s="5"/>
      <c r="F13" s="5"/>
      <c r="G13" s="5"/>
      <c r="H13" s="5"/>
      <c r="I13" s="5"/>
      <c r="J13" s="5"/>
      <c r="K13" s="5"/>
      <c r="L13" s="6"/>
      <c r="M13" s="7"/>
    </row>
    <row r="14" spans="1:13" x14ac:dyDescent="0.25">
      <c r="A14" s="19" t="s">
        <v>21</v>
      </c>
      <c r="B14" s="29">
        <v>989037.81</v>
      </c>
      <c r="C14" s="16"/>
      <c r="D14" s="16"/>
      <c r="E14" s="5"/>
      <c r="F14" s="5"/>
      <c r="G14" s="5"/>
      <c r="H14" s="5"/>
      <c r="I14" s="5"/>
      <c r="J14" s="5"/>
      <c r="K14" s="5"/>
      <c r="L14" s="6"/>
      <c r="M14" s="7"/>
    </row>
    <row r="15" spans="1:13" x14ac:dyDescent="0.25">
      <c r="A15" s="20"/>
      <c r="B15" s="8"/>
      <c r="C15" s="5"/>
      <c r="D15" s="5"/>
      <c r="E15" s="5"/>
      <c r="F15" s="5"/>
      <c r="G15" s="5"/>
      <c r="H15" s="5"/>
      <c r="I15" s="5"/>
      <c r="J15" s="5"/>
      <c r="K15" s="5"/>
      <c r="L15" s="6"/>
      <c r="M15" s="7"/>
    </row>
    <row r="16" spans="1:13" s="4" customFormat="1" ht="14.65" customHeight="1" x14ac:dyDescent="0.3">
      <c r="A16" s="23" t="s">
        <v>5</v>
      </c>
      <c r="B16" s="34" t="s">
        <v>4</v>
      </c>
      <c r="C16" s="35"/>
      <c r="D16" s="35"/>
      <c r="E16" s="36"/>
      <c r="F16" s="33" t="s">
        <v>6</v>
      </c>
      <c r="G16" s="33"/>
      <c r="H16" s="33"/>
      <c r="I16" s="33"/>
      <c r="J16" s="23" t="s">
        <v>8</v>
      </c>
      <c r="K16" s="23" t="s">
        <v>9</v>
      </c>
      <c r="L16" s="23" t="s">
        <v>10</v>
      </c>
      <c r="M16" s="13" t="s">
        <v>11</v>
      </c>
    </row>
    <row r="17" spans="1:13" s="16" customFormat="1" ht="52.5" customHeight="1" x14ac:dyDescent="0.2">
      <c r="A17" s="24" t="s">
        <v>7</v>
      </c>
      <c r="B17" s="25" t="s">
        <v>1</v>
      </c>
      <c r="C17" s="24" t="s">
        <v>0</v>
      </c>
      <c r="D17" s="24" t="s">
        <v>33</v>
      </c>
      <c r="E17" s="25" t="s">
        <v>2</v>
      </c>
      <c r="F17" s="24" t="s">
        <v>15</v>
      </c>
      <c r="G17" s="24" t="s">
        <v>12</v>
      </c>
      <c r="H17" s="24" t="s">
        <v>13</v>
      </c>
      <c r="I17" s="24" t="s">
        <v>16</v>
      </c>
      <c r="J17" s="24" t="s">
        <v>17</v>
      </c>
      <c r="K17" s="24" t="s">
        <v>20</v>
      </c>
      <c r="L17" s="24" t="s">
        <v>18</v>
      </c>
      <c r="M17" s="26" t="s">
        <v>19</v>
      </c>
    </row>
    <row r="18" spans="1:13" s="16" customFormat="1" ht="36" x14ac:dyDescent="0.2">
      <c r="A18" s="9" t="s">
        <v>36</v>
      </c>
      <c r="B18" s="10" t="s">
        <v>37</v>
      </c>
      <c r="C18" s="10" t="s">
        <v>25</v>
      </c>
      <c r="D18" s="10" t="s">
        <v>38</v>
      </c>
      <c r="E18" s="11" t="s">
        <v>3</v>
      </c>
      <c r="F18" s="21">
        <v>49000</v>
      </c>
      <c r="G18" s="13" t="s">
        <v>14</v>
      </c>
      <c r="H18" s="13">
        <v>49000</v>
      </c>
      <c r="I18" s="13" t="s">
        <v>14</v>
      </c>
      <c r="J18" s="13">
        <v>49000</v>
      </c>
      <c r="K18" s="14">
        <v>1</v>
      </c>
      <c r="L18" s="15" t="s">
        <v>14</v>
      </c>
      <c r="M18" s="15" t="s">
        <v>14</v>
      </c>
    </row>
    <row r="19" spans="1:13" s="16" customFormat="1" ht="36" x14ac:dyDescent="0.2">
      <c r="A19" s="9" t="s">
        <v>36</v>
      </c>
      <c r="B19" s="10" t="s">
        <v>37</v>
      </c>
      <c r="C19" s="10" t="s">
        <v>39</v>
      </c>
      <c r="D19" s="10" t="s">
        <v>25</v>
      </c>
      <c r="E19" s="11" t="s">
        <v>3</v>
      </c>
      <c r="F19" s="21">
        <v>27000</v>
      </c>
      <c r="G19" s="13" t="s">
        <v>14</v>
      </c>
      <c r="H19" s="13">
        <v>27000</v>
      </c>
      <c r="I19" s="13" t="s">
        <v>14</v>
      </c>
      <c r="J19" s="13">
        <v>27000</v>
      </c>
      <c r="K19" s="14">
        <v>1</v>
      </c>
      <c r="L19" s="15" t="s">
        <v>14</v>
      </c>
      <c r="M19" s="15" t="s">
        <v>14</v>
      </c>
    </row>
    <row r="20" spans="1:13" s="16" customFormat="1" ht="30.4" customHeight="1" x14ac:dyDescent="0.2">
      <c r="A20" s="9" t="s">
        <v>41</v>
      </c>
      <c r="B20" s="10" t="s">
        <v>40</v>
      </c>
      <c r="C20" s="10" t="s">
        <v>25</v>
      </c>
      <c r="D20" s="10" t="s">
        <v>28</v>
      </c>
      <c r="E20" s="11" t="s">
        <v>3</v>
      </c>
      <c r="F20" s="21">
        <v>10000</v>
      </c>
      <c r="G20" s="13" t="s">
        <v>14</v>
      </c>
      <c r="H20" s="13">
        <v>10000</v>
      </c>
      <c r="I20" s="13" t="s">
        <v>14</v>
      </c>
      <c r="J20" s="13">
        <v>10000</v>
      </c>
      <c r="K20" s="14">
        <v>1</v>
      </c>
      <c r="L20" s="15" t="s">
        <v>14</v>
      </c>
      <c r="M20" s="15" t="s">
        <v>14</v>
      </c>
    </row>
    <row r="21" spans="1:13" ht="48" x14ac:dyDescent="0.25">
      <c r="A21" s="9" t="s">
        <v>43</v>
      </c>
      <c r="B21" s="10" t="s">
        <v>42</v>
      </c>
      <c r="C21" s="10" t="s">
        <v>62</v>
      </c>
      <c r="D21" s="10" t="s">
        <v>44</v>
      </c>
      <c r="E21" s="11" t="s">
        <v>3</v>
      </c>
      <c r="F21" s="21">
        <v>61500</v>
      </c>
      <c r="G21" s="13" t="s">
        <v>14</v>
      </c>
      <c r="H21" s="13">
        <v>61500</v>
      </c>
      <c r="I21" s="13" t="s">
        <v>14</v>
      </c>
      <c r="J21" s="13">
        <v>61500</v>
      </c>
      <c r="K21" s="14">
        <v>1</v>
      </c>
      <c r="L21" s="15" t="s">
        <v>14</v>
      </c>
      <c r="M21" s="15" t="s">
        <v>14</v>
      </c>
    </row>
    <row r="22" spans="1:13" ht="36" x14ac:dyDescent="0.25">
      <c r="A22" s="9" t="s">
        <v>59</v>
      </c>
      <c r="B22" s="10" t="s">
        <v>57</v>
      </c>
      <c r="C22" s="10" t="s">
        <v>58</v>
      </c>
      <c r="D22" s="10" t="s">
        <v>25</v>
      </c>
      <c r="E22" s="11" t="s">
        <v>3</v>
      </c>
      <c r="F22" s="21">
        <v>130000</v>
      </c>
      <c r="G22" s="13" t="s">
        <v>14</v>
      </c>
      <c r="H22" s="13">
        <v>130000</v>
      </c>
      <c r="I22" s="13" t="s">
        <v>14</v>
      </c>
      <c r="J22" s="13">
        <v>130000</v>
      </c>
      <c r="K22" s="14">
        <v>1</v>
      </c>
      <c r="L22" s="15" t="s">
        <v>14</v>
      </c>
      <c r="M22" s="15" t="s">
        <v>14</v>
      </c>
    </row>
    <row r="23" spans="1:13" ht="48" x14ac:dyDescent="0.25">
      <c r="A23" s="9" t="s">
        <v>45</v>
      </c>
      <c r="B23" s="10" t="s">
        <v>34</v>
      </c>
      <c r="C23" s="10" t="s">
        <v>25</v>
      </c>
      <c r="D23" s="10" t="s">
        <v>28</v>
      </c>
      <c r="E23" s="11" t="s">
        <v>3</v>
      </c>
      <c r="F23" s="21">
        <v>98000</v>
      </c>
      <c r="G23" s="13" t="s">
        <v>14</v>
      </c>
      <c r="H23" s="13">
        <v>98000</v>
      </c>
      <c r="I23" s="13" t="s">
        <v>14</v>
      </c>
      <c r="J23" s="15">
        <v>98000</v>
      </c>
      <c r="K23" s="14">
        <v>1</v>
      </c>
      <c r="L23" s="15" t="s">
        <v>14</v>
      </c>
      <c r="M23" s="15" t="s">
        <v>14</v>
      </c>
    </row>
    <row r="24" spans="1:13" ht="60" x14ac:dyDescent="0.25">
      <c r="A24" s="9" t="s">
        <v>47</v>
      </c>
      <c r="B24" s="10" t="s">
        <v>26</v>
      </c>
      <c r="C24" s="10" t="s">
        <v>46</v>
      </c>
      <c r="D24" s="10" t="s">
        <v>25</v>
      </c>
      <c r="E24" s="11" t="s">
        <v>3</v>
      </c>
      <c r="F24" s="21">
        <v>114000</v>
      </c>
      <c r="G24" s="13" t="s">
        <v>14</v>
      </c>
      <c r="H24" s="13">
        <v>114000</v>
      </c>
      <c r="I24" s="13" t="s">
        <v>14</v>
      </c>
      <c r="J24" s="15">
        <v>114000</v>
      </c>
      <c r="K24" s="14">
        <v>1</v>
      </c>
      <c r="L24" s="15" t="s">
        <v>14</v>
      </c>
      <c r="M24" s="15" t="s">
        <v>14</v>
      </c>
    </row>
    <row r="25" spans="1:13" ht="36" x14ac:dyDescent="0.25">
      <c r="A25" s="9" t="s">
        <v>22</v>
      </c>
      <c r="B25" s="10" t="s">
        <v>24</v>
      </c>
      <c r="C25" s="10" t="s">
        <v>31</v>
      </c>
      <c r="D25" s="10" t="s">
        <v>32</v>
      </c>
      <c r="E25" s="11" t="s">
        <v>3</v>
      </c>
      <c r="F25" s="22">
        <v>136600</v>
      </c>
      <c r="G25" s="13" t="s">
        <v>14</v>
      </c>
      <c r="H25" s="13">
        <v>136600</v>
      </c>
      <c r="I25" s="13" t="s">
        <v>14</v>
      </c>
      <c r="J25" s="13">
        <v>136600</v>
      </c>
      <c r="K25" s="14">
        <v>1</v>
      </c>
      <c r="L25" s="15" t="s">
        <v>14</v>
      </c>
      <c r="M25" s="15" t="s">
        <v>14</v>
      </c>
    </row>
    <row r="26" spans="1:13" ht="24" x14ac:dyDescent="0.25">
      <c r="A26" s="9" t="s">
        <v>48</v>
      </c>
      <c r="B26" s="10" t="s">
        <v>23</v>
      </c>
      <c r="C26" s="10" t="s">
        <v>25</v>
      </c>
      <c r="D26" s="10" t="s">
        <v>29</v>
      </c>
      <c r="E26" s="11" t="s">
        <v>3</v>
      </c>
      <c r="F26" s="21">
        <v>92600</v>
      </c>
      <c r="G26" s="13" t="s">
        <v>14</v>
      </c>
      <c r="H26" s="13">
        <v>65000</v>
      </c>
      <c r="I26" s="13" t="s">
        <v>14</v>
      </c>
      <c r="J26" s="13">
        <v>65000</v>
      </c>
      <c r="K26" s="14">
        <v>1</v>
      </c>
      <c r="L26" s="15" t="s">
        <v>14</v>
      </c>
      <c r="M26" s="15" t="s">
        <v>14</v>
      </c>
    </row>
    <row r="27" spans="1:13" ht="36" x14ac:dyDescent="0.25">
      <c r="A27" s="9" t="s">
        <v>50</v>
      </c>
      <c r="B27" s="10" t="s">
        <v>49</v>
      </c>
      <c r="C27" s="10" t="s">
        <v>25</v>
      </c>
      <c r="D27" s="10" t="s">
        <v>30</v>
      </c>
      <c r="E27" s="11" t="s">
        <v>3</v>
      </c>
      <c r="F27" s="21">
        <v>20000</v>
      </c>
      <c r="G27" s="13" t="s">
        <v>14</v>
      </c>
      <c r="H27" s="13">
        <v>20000</v>
      </c>
      <c r="I27" s="13" t="s">
        <v>14</v>
      </c>
      <c r="J27" s="13">
        <v>20000</v>
      </c>
      <c r="K27" s="14">
        <v>1</v>
      </c>
      <c r="L27" s="15" t="s">
        <v>14</v>
      </c>
      <c r="M27" s="15" t="s">
        <v>14</v>
      </c>
    </row>
    <row r="28" spans="1:13" ht="36" x14ac:dyDescent="0.25">
      <c r="A28" s="9" t="s">
        <v>53</v>
      </c>
      <c r="B28" s="10" t="s">
        <v>28</v>
      </c>
      <c r="C28" s="10" t="s">
        <v>51</v>
      </c>
      <c r="D28" s="10" t="s">
        <v>25</v>
      </c>
      <c r="E28" s="11" t="s">
        <v>3</v>
      </c>
      <c r="F28" s="21">
        <v>96600</v>
      </c>
      <c r="G28" s="13" t="s">
        <v>14</v>
      </c>
      <c r="H28" s="13">
        <v>96600</v>
      </c>
      <c r="I28" s="13" t="s">
        <v>14</v>
      </c>
      <c r="J28" s="13">
        <v>96600</v>
      </c>
      <c r="K28" s="14">
        <v>1</v>
      </c>
      <c r="L28" s="15" t="s">
        <v>14</v>
      </c>
      <c r="M28" s="15" t="s">
        <v>14</v>
      </c>
    </row>
    <row r="29" spans="1:13" ht="24" x14ac:dyDescent="0.25">
      <c r="A29" s="9" t="s">
        <v>54</v>
      </c>
      <c r="B29" s="10" t="s">
        <v>28</v>
      </c>
      <c r="C29" s="10" t="s">
        <v>52</v>
      </c>
      <c r="D29" s="10" t="s">
        <v>25</v>
      </c>
      <c r="E29" s="11" t="s">
        <v>3</v>
      </c>
      <c r="F29" s="21">
        <v>60500</v>
      </c>
      <c r="G29" s="13" t="s">
        <v>14</v>
      </c>
      <c r="H29" s="13">
        <v>60500</v>
      </c>
      <c r="I29" s="13" t="s">
        <v>14</v>
      </c>
      <c r="J29" s="13">
        <v>60500</v>
      </c>
      <c r="K29" s="14">
        <v>1</v>
      </c>
      <c r="L29" s="15" t="s">
        <v>14</v>
      </c>
      <c r="M29" s="15" t="s">
        <v>14</v>
      </c>
    </row>
    <row r="30" spans="1:13" ht="48" x14ac:dyDescent="0.25">
      <c r="A30" s="9" t="s">
        <v>56</v>
      </c>
      <c r="B30" s="10" t="s">
        <v>55</v>
      </c>
      <c r="C30" s="10" t="s">
        <v>25</v>
      </c>
      <c r="D30" s="10" t="s">
        <v>28</v>
      </c>
      <c r="E30" s="11" t="s">
        <v>3</v>
      </c>
      <c r="F30" s="21">
        <v>29000</v>
      </c>
      <c r="G30" s="13" t="s">
        <v>14</v>
      </c>
      <c r="H30" s="13">
        <v>29000</v>
      </c>
      <c r="I30" s="13" t="s">
        <v>14</v>
      </c>
      <c r="J30" s="13">
        <v>29000</v>
      </c>
      <c r="K30" s="14">
        <v>1</v>
      </c>
      <c r="L30" s="15" t="s">
        <v>14</v>
      </c>
      <c r="M30" s="15" t="s">
        <v>14</v>
      </c>
    </row>
    <row r="31" spans="1:13" ht="36" x14ac:dyDescent="0.25">
      <c r="A31" s="9" t="s">
        <v>61</v>
      </c>
      <c r="B31" s="10" t="s">
        <v>60</v>
      </c>
      <c r="C31" s="10" t="s">
        <v>25</v>
      </c>
      <c r="D31" s="10" t="s">
        <v>27</v>
      </c>
      <c r="E31" s="11" t="s">
        <v>3</v>
      </c>
      <c r="F31" s="21">
        <v>45000</v>
      </c>
      <c r="G31" s="13" t="s">
        <v>14</v>
      </c>
      <c r="H31" s="13">
        <v>45000</v>
      </c>
      <c r="I31" s="13" t="s">
        <v>14</v>
      </c>
      <c r="J31" s="12">
        <v>45000</v>
      </c>
      <c r="K31" s="14">
        <v>1</v>
      </c>
      <c r="L31" s="12" t="s">
        <v>14</v>
      </c>
      <c r="M31" s="15" t="s">
        <v>14</v>
      </c>
    </row>
    <row r="33" spans="1:13" x14ac:dyDescent="0.25">
      <c r="A33" s="30" t="s">
        <v>64</v>
      </c>
      <c r="B33" s="17"/>
      <c r="C33" s="16"/>
      <c r="D33" s="16"/>
      <c r="E33" s="5"/>
      <c r="F33" s="5"/>
      <c r="G33" s="5"/>
      <c r="H33" s="5"/>
      <c r="I33" s="5"/>
      <c r="J33" s="5"/>
      <c r="K33" s="5"/>
      <c r="L33" s="6"/>
      <c r="M33" s="7"/>
    </row>
    <row r="34" spans="1:13" x14ac:dyDescent="0.25">
      <c r="A34" s="18" t="s">
        <v>67</v>
      </c>
      <c r="B34" s="27">
        <v>19715.84</v>
      </c>
      <c r="C34" s="16"/>
      <c r="D34" s="16"/>
      <c r="E34" s="5"/>
      <c r="F34" s="5"/>
      <c r="G34" s="5"/>
      <c r="H34" s="5"/>
      <c r="I34" s="5"/>
      <c r="J34" s="5"/>
      <c r="K34" s="5"/>
      <c r="L34" s="6"/>
      <c r="M34" s="7"/>
    </row>
    <row r="35" spans="1:13" x14ac:dyDescent="0.25">
      <c r="A35" s="18" t="s">
        <v>65</v>
      </c>
      <c r="B35" s="27">
        <v>78863.350000000006</v>
      </c>
      <c r="C35" s="16"/>
      <c r="D35" s="16"/>
      <c r="E35" s="5"/>
      <c r="F35" s="5"/>
      <c r="G35" s="5"/>
      <c r="H35" s="5"/>
      <c r="I35" s="5"/>
      <c r="J35" s="5"/>
      <c r="K35" s="5"/>
      <c r="L35" s="6"/>
      <c r="M35" s="7"/>
    </row>
    <row r="36" spans="1:13" x14ac:dyDescent="0.25">
      <c r="A36" s="18" t="s">
        <v>66</v>
      </c>
      <c r="B36" s="27">
        <v>489650</v>
      </c>
      <c r="C36" s="16"/>
      <c r="D36" s="16"/>
      <c r="E36" s="5"/>
      <c r="F36" s="5"/>
      <c r="G36" s="5"/>
      <c r="H36" s="5"/>
      <c r="I36" s="5"/>
      <c r="J36" s="5"/>
      <c r="K36" s="5"/>
      <c r="L36" s="6"/>
      <c r="M36" s="7"/>
    </row>
    <row r="37" spans="1:13" x14ac:dyDescent="0.25">
      <c r="A37" s="19" t="s">
        <v>21</v>
      </c>
      <c r="B37" s="29">
        <v>588229.18999999994</v>
      </c>
      <c r="C37" s="16"/>
      <c r="D37" s="16"/>
      <c r="E37" s="5"/>
      <c r="F37" s="5"/>
      <c r="G37" s="5"/>
      <c r="H37" s="5"/>
      <c r="I37" s="5"/>
      <c r="J37" s="5"/>
      <c r="K37" s="5"/>
      <c r="L37" s="6"/>
      <c r="M37" s="7"/>
    </row>
    <row r="38" spans="1:13" x14ac:dyDescent="0.25">
      <c r="A38" s="20"/>
      <c r="B38" s="8"/>
      <c r="C38" s="5"/>
      <c r="D38" s="5"/>
      <c r="E38" s="5"/>
      <c r="F38" s="5"/>
      <c r="G38" s="5"/>
      <c r="H38" s="5"/>
      <c r="I38" s="5"/>
      <c r="J38" s="5"/>
      <c r="K38" s="5"/>
      <c r="L38" s="6"/>
      <c r="M38" s="7"/>
    </row>
    <row r="39" spans="1:13" s="4" customFormat="1" ht="14.65" customHeight="1" x14ac:dyDescent="0.3">
      <c r="A39" s="28" t="s">
        <v>5</v>
      </c>
      <c r="B39" s="34" t="s">
        <v>4</v>
      </c>
      <c r="C39" s="35"/>
      <c r="D39" s="35"/>
      <c r="E39" s="36"/>
      <c r="F39" s="33" t="s">
        <v>6</v>
      </c>
      <c r="G39" s="33"/>
      <c r="H39" s="33"/>
      <c r="I39" s="33"/>
      <c r="J39" s="28" t="s">
        <v>8</v>
      </c>
      <c r="K39" s="28" t="s">
        <v>9</v>
      </c>
      <c r="L39" s="28" t="s">
        <v>10</v>
      </c>
      <c r="M39" s="13" t="s">
        <v>11</v>
      </c>
    </row>
    <row r="40" spans="1:13" s="16" customFormat="1" ht="52.5" customHeight="1" x14ac:dyDescent="0.2">
      <c r="A40" s="24" t="s">
        <v>7</v>
      </c>
      <c r="B40" s="25" t="s">
        <v>1</v>
      </c>
      <c r="C40" s="24" t="s">
        <v>0</v>
      </c>
      <c r="D40" s="24" t="s">
        <v>33</v>
      </c>
      <c r="E40" s="25" t="s">
        <v>2</v>
      </c>
      <c r="F40" s="24" t="s">
        <v>15</v>
      </c>
      <c r="G40" s="24" t="s">
        <v>12</v>
      </c>
      <c r="H40" s="24" t="s">
        <v>13</v>
      </c>
      <c r="I40" s="24" t="s">
        <v>16</v>
      </c>
      <c r="J40" s="24" t="s">
        <v>17</v>
      </c>
      <c r="K40" s="24" t="s">
        <v>20</v>
      </c>
      <c r="L40" s="24" t="s">
        <v>18</v>
      </c>
      <c r="M40" s="26" t="s">
        <v>19</v>
      </c>
    </row>
    <row r="41" spans="1:13" s="16" customFormat="1" ht="36" x14ac:dyDescent="0.2">
      <c r="A41" s="9" t="s">
        <v>70</v>
      </c>
      <c r="B41" s="10" t="s">
        <v>76</v>
      </c>
      <c r="C41" s="12" t="s">
        <v>14</v>
      </c>
      <c r="D41" s="10" t="s">
        <v>77</v>
      </c>
      <c r="E41" s="11" t="s">
        <v>3</v>
      </c>
      <c r="F41" s="21">
        <v>97700</v>
      </c>
      <c r="G41" s="13">
        <v>40100</v>
      </c>
      <c r="H41" s="13">
        <v>51000</v>
      </c>
      <c r="I41" s="13">
        <v>6690</v>
      </c>
      <c r="J41" s="13">
        <f>H41+I41</f>
        <v>57690</v>
      </c>
      <c r="K41" s="14">
        <f>H41/J41</f>
        <v>0.8840353614144566</v>
      </c>
      <c r="L41" s="12" t="s">
        <v>14</v>
      </c>
      <c r="M41" s="12" t="s">
        <v>14</v>
      </c>
    </row>
    <row r="42" spans="1:13" s="16" customFormat="1" ht="36" x14ac:dyDescent="0.2">
      <c r="A42" s="9" t="s">
        <v>71</v>
      </c>
      <c r="B42" s="10" t="s">
        <v>78</v>
      </c>
      <c r="C42" s="12" t="s">
        <v>14</v>
      </c>
      <c r="D42" s="10" t="s">
        <v>83</v>
      </c>
      <c r="E42" s="11" t="s">
        <v>3</v>
      </c>
      <c r="F42" s="21">
        <v>76690</v>
      </c>
      <c r="G42" s="13">
        <v>3451.2</v>
      </c>
      <c r="H42" s="13">
        <f>1553+48000</f>
        <v>49553</v>
      </c>
      <c r="I42" s="13">
        <v>6690</v>
      </c>
      <c r="J42" s="13">
        <f>H42+I42</f>
        <v>56243</v>
      </c>
      <c r="K42" s="14">
        <f t="shared" ref="K42:K46" si="0">H42/J42</f>
        <v>0.88105186423199333</v>
      </c>
      <c r="L42" s="12" t="s">
        <v>14</v>
      </c>
      <c r="M42" s="12" t="s">
        <v>14</v>
      </c>
    </row>
    <row r="43" spans="1:13" s="16" customFormat="1" ht="30.4" customHeight="1" x14ac:dyDescent="0.2">
      <c r="A43" s="9" t="s">
        <v>72</v>
      </c>
      <c r="B43" s="10" t="s">
        <v>79</v>
      </c>
      <c r="C43" s="12" t="s">
        <v>14</v>
      </c>
      <c r="D43" s="10" t="s">
        <v>84</v>
      </c>
      <c r="E43" s="11" t="s">
        <v>3</v>
      </c>
      <c r="F43" s="21">
        <v>74690</v>
      </c>
      <c r="G43" s="13">
        <f>4198.7+3751.3</f>
        <v>7950</v>
      </c>
      <c r="H43" s="13">
        <v>54050</v>
      </c>
      <c r="I43" s="13">
        <f>6690+6000</f>
        <v>12690</v>
      </c>
      <c r="J43" s="13">
        <f>H43+I43</f>
        <v>66740</v>
      </c>
      <c r="K43" s="14">
        <f t="shared" si="0"/>
        <v>0.8098591549295775</v>
      </c>
      <c r="L43" s="12" t="s">
        <v>14</v>
      </c>
      <c r="M43" s="12" t="s">
        <v>14</v>
      </c>
    </row>
    <row r="44" spans="1:13" ht="36" x14ac:dyDescent="0.25">
      <c r="A44" s="9" t="s">
        <v>73</v>
      </c>
      <c r="B44" s="10" t="s">
        <v>80</v>
      </c>
      <c r="C44" s="12" t="s">
        <v>87</v>
      </c>
      <c r="D44" s="10" t="s">
        <v>83</v>
      </c>
      <c r="E44" s="11" t="s">
        <v>3</v>
      </c>
      <c r="F44" s="21">
        <v>98690</v>
      </c>
      <c r="G44" s="13">
        <f>958.41+8493.92</f>
        <v>9452.33</v>
      </c>
      <c r="H44" s="13">
        <f>14505+53000</f>
        <v>67505</v>
      </c>
      <c r="I44" s="13">
        <v>6690</v>
      </c>
      <c r="J44" s="13">
        <f t="shared" ref="J44:J46" si="1">H44+I44</f>
        <v>74195</v>
      </c>
      <c r="K44" s="14">
        <f t="shared" si="0"/>
        <v>0.90983219893523826</v>
      </c>
      <c r="L44" s="12" t="s">
        <v>14</v>
      </c>
      <c r="M44" s="12" t="s">
        <v>14</v>
      </c>
    </row>
    <row r="45" spans="1:13" ht="24" x14ac:dyDescent="0.25">
      <c r="A45" s="9" t="s">
        <v>74</v>
      </c>
      <c r="B45" s="10" t="s">
        <v>81</v>
      </c>
      <c r="C45" s="12" t="s">
        <v>14</v>
      </c>
      <c r="D45" s="10" t="s">
        <v>85</v>
      </c>
      <c r="E45" s="11" t="s">
        <v>3</v>
      </c>
      <c r="F45" s="21">
        <v>54990</v>
      </c>
      <c r="G45" s="13">
        <f>499+7801</f>
        <v>8300</v>
      </c>
      <c r="H45" s="13">
        <v>48000</v>
      </c>
      <c r="I45" s="13">
        <v>6690</v>
      </c>
      <c r="J45" s="13">
        <f t="shared" si="1"/>
        <v>54690</v>
      </c>
      <c r="K45" s="14">
        <f t="shared" si="0"/>
        <v>0.87767416346681293</v>
      </c>
      <c r="L45" s="12" t="s">
        <v>14</v>
      </c>
      <c r="M45" s="12" t="s">
        <v>14</v>
      </c>
    </row>
    <row r="46" spans="1:13" ht="60" x14ac:dyDescent="0.25">
      <c r="A46" s="9" t="s">
        <v>75</v>
      </c>
      <c r="B46" s="10" t="s">
        <v>82</v>
      </c>
      <c r="C46" s="12" t="s">
        <v>14</v>
      </c>
      <c r="D46" s="10" t="s">
        <v>86</v>
      </c>
      <c r="E46" s="11" t="s">
        <v>3</v>
      </c>
      <c r="F46" s="21">
        <v>86890</v>
      </c>
      <c r="G46" s="13">
        <f>3614+30038</f>
        <v>33652</v>
      </c>
      <c r="H46" s="13">
        <v>46548</v>
      </c>
      <c r="I46" s="13">
        <v>6690</v>
      </c>
      <c r="J46" s="13">
        <f t="shared" si="1"/>
        <v>53238</v>
      </c>
      <c r="K46" s="14">
        <f t="shared" si="0"/>
        <v>0.87433787895863857</v>
      </c>
      <c r="L46" s="12" t="s">
        <v>14</v>
      </c>
      <c r="M46" s="12" t="s">
        <v>14</v>
      </c>
    </row>
  </sheetData>
  <mergeCells count="5">
    <mergeCell ref="F16:I16"/>
    <mergeCell ref="B16:E16"/>
    <mergeCell ref="A1:M1"/>
    <mergeCell ref="B39:E39"/>
    <mergeCell ref="F39:I39"/>
  </mergeCells>
  <pageMargins left="0.25" right="0.25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Vodáková</dc:creator>
  <cp:lastModifiedBy>Kateřina Kopecká</cp:lastModifiedBy>
  <cp:lastPrinted>2021-03-25T14:15:52Z</cp:lastPrinted>
  <dcterms:created xsi:type="dcterms:W3CDTF">2019-02-13T18:09:31Z</dcterms:created>
  <dcterms:modified xsi:type="dcterms:W3CDTF">2021-03-25T15:07:36Z</dcterms:modified>
</cp:coreProperties>
</file>