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79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<sst xmlns="http://schemas.openxmlformats.org/spreadsheetml/2006/main" count="122" uniqueCount="110">
  <si>
    <t>č.</t>
  </si>
  <si>
    <t>ukazatel</t>
  </si>
  <si>
    <t>řád.</t>
  </si>
  <si>
    <t>a</t>
  </si>
  <si>
    <t>b</t>
  </si>
  <si>
    <t>1.</t>
  </si>
  <si>
    <t>NÁKLADY CELKEM</t>
  </si>
  <si>
    <t>2.</t>
  </si>
  <si>
    <t xml:space="preserve">v tom:      </t>
  </si>
  <si>
    <t>3.</t>
  </si>
  <si>
    <t>5.</t>
  </si>
  <si>
    <t>Doktorská studia</t>
  </si>
  <si>
    <t>6.</t>
  </si>
  <si>
    <t>7.</t>
  </si>
  <si>
    <t>8.</t>
  </si>
  <si>
    <t>9.</t>
  </si>
  <si>
    <t>10.</t>
  </si>
  <si>
    <t>11.</t>
  </si>
  <si>
    <t>odpisy</t>
  </si>
  <si>
    <t>12.</t>
  </si>
  <si>
    <t>13.</t>
  </si>
  <si>
    <t>14.</t>
  </si>
  <si>
    <t>náklady na doplňkovou činnost</t>
  </si>
  <si>
    <t>15.</t>
  </si>
  <si>
    <t>zbývající náklady</t>
  </si>
  <si>
    <t>16.</t>
  </si>
  <si>
    <t>18.</t>
  </si>
  <si>
    <t>20.</t>
  </si>
  <si>
    <t>jiné resorty a územní orgány</t>
  </si>
  <si>
    <t>21.</t>
  </si>
  <si>
    <t>VÝNOSY CELKEM</t>
  </si>
  <si>
    <t>22.</t>
  </si>
  <si>
    <t>v tom:</t>
  </si>
  <si>
    <t>vlastní zdroje celkem</t>
  </si>
  <si>
    <t>23.</t>
  </si>
  <si>
    <t>z toho čin.:</t>
  </si>
  <si>
    <t xml:space="preserve">hlavní </t>
  </si>
  <si>
    <t>24.</t>
  </si>
  <si>
    <t>doplňková</t>
  </si>
  <si>
    <t>25.</t>
  </si>
  <si>
    <t>jiné zdroje</t>
  </si>
  <si>
    <t>26.</t>
  </si>
  <si>
    <t>příspěvky a dotace MŠMT celkem</t>
  </si>
  <si>
    <t>vč.VaV</t>
  </si>
  <si>
    <t>27.</t>
  </si>
  <si>
    <t>p</t>
  </si>
  <si>
    <t>vzdělávací činnost</t>
  </si>
  <si>
    <t>28.</t>
  </si>
  <si>
    <t>30.</t>
  </si>
  <si>
    <t>32.</t>
  </si>
  <si>
    <t>C</t>
  </si>
  <si>
    <t>33.</t>
  </si>
  <si>
    <t>34.</t>
  </si>
  <si>
    <t>35.</t>
  </si>
  <si>
    <t>36.</t>
  </si>
  <si>
    <t>I</t>
  </si>
  <si>
    <t>d</t>
  </si>
  <si>
    <t>37.</t>
  </si>
  <si>
    <t>38.</t>
  </si>
  <si>
    <t>specifický výzkum</t>
  </si>
  <si>
    <t>ROZDÍL VÝNOSY - NÁKLADY</t>
  </si>
  <si>
    <t>Správa</t>
  </si>
  <si>
    <t>budov</t>
  </si>
  <si>
    <t>Koncertní</t>
  </si>
  <si>
    <t>odd.</t>
  </si>
  <si>
    <t>opera</t>
  </si>
  <si>
    <t>Studijní</t>
  </si>
  <si>
    <t>Komorní</t>
  </si>
  <si>
    <t>Zahraniční</t>
  </si>
  <si>
    <t>Sekretariát</t>
  </si>
  <si>
    <t>kateder</t>
  </si>
  <si>
    <t>Celkem</t>
  </si>
  <si>
    <t>Projektové</t>
  </si>
  <si>
    <t>Celofakultní</t>
  </si>
  <si>
    <t>pracoviště</t>
  </si>
  <si>
    <t>VaV specifický</t>
  </si>
  <si>
    <t>VaV institucionální podpora</t>
  </si>
  <si>
    <t>z toho: kapitalizace</t>
  </si>
  <si>
    <t xml:space="preserve">             režijní náklady</t>
  </si>
  <si>
    <t>VaV MŠMT celkem</t>
  </si>
  <si>
    <t>institucionální podpora</t>
  </si>
  <si>
    <t>z toho: režijní náklady</t>
  </si>
  <si>
    <t>4.</t>
  </si>
  <si>
    <t>17.</t>
  </si>
  <si>
    <t>19.</t>
  </si>
  <si>
    <t>29.</t>
  </si>
  <si>
    <t>31.</t>
  </si>
  <si>
    <t>Zpracovala: Ing. Jana Vondráčková</t>
  </si>
  <si>
    <t>Instituc.rozvoj.plán</t>
  </si>
  <si>
    <t>F</t>
  </si>
  <si>
    <t>dotace jiných resortů- MK ČR</t>
  </si>
  <si>
    <t>dotace z územních orgánů</t>
  </si>
  <si>
    <t>Stipendijní fond</t>
  </si>
  <si>
    <t>Stpendijní fond</t>
  </si>
  <si>
    <t>F+V+F</t>
  </si>
  <si>
    <t>děkanka HF JAMU</t>
  </si>
  <si>
    <t>FVP</t>
  </si>
  <si>
    <t>NPO</t>
  </si>
  <si>
    <t>Prof. Barbara Mária Willi, Ph.D.</t>
  </si>
  <si>
    <t>Rozpočet HF JAMU na rok 2024 - NÁVRH</t>
  </si>
  <si>
    <t>PPROVŠ</t>
  </si>
  <si>
    <t>Projednáno na KD 8. 4. 2024</t>
  </si>
  <si>
    <t>PRSZ</t>
  </si>
  <si>
    <t xml:space="preserve">Poznámka: texty v řádcích </t>
  </si>
  <si>
    <t>24-33 jsou označeny písmeny "p" příspěvek a "d" dotace</t>
  </si>
  <si>
    <t>Zkratky:</t>
  </si>
  <si>
    <t>PRSZ plán rozvoje strategického záměru</t>
  </si>
  <si>
    <t>PPROVŠ program podpory rozvoje oblasti VŠ</t>
  </si>
  <si>
    <t>FVP fond vzdělávací politiky</t>
  </si>
  <si>
    <t>V Brně dne 8. 4. 2024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</si>
</sst>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8">
    <font>
      <sz val="10"/>
      <name val="Arial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3" xfId="0" applyBorder="1" applyAlignment="1">
      <alignment/>
    </xf>
    <xf numFmtId="0" fontId="7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4" fillId="33" borderId="23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0" fillId="33" borderId="29" xfId="0" applyNumberFormat="1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8" xfId="0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1" fillId="0" borderId="22" xfId="0" applyFont="1" applyBorder="1" applyAlignment="1">
      <alignment/>
    </xf>
    <xf numFmtId="0" fontId="6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11" fillId="0" borderId="38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3" fontId="0" fillId="0" borderId="29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8" fillId="0" borderId="43" xfId="0" applyFont="1" applyBorder="1" applyAlignment="1">
      <alignment/>
    </xf>
    <xf numFmtId="0" fontId="8" fillId="0" borderId="29" xfId="0" applyFont="1" applyBorder="1" applyAlignment="1">
      <alignment/>
    </xf>
    <xf numFmtId="3" fontId="8" fillId="0" borderId="43" xfId="0" applyNumberFormat="1" applyFont="1" applyBorder="1" applyAlignment="1" applyProtection="1">
      <alignment/>
      <protection locked="0"/>
    </xf>
    <xf numFmtId="0" fontId="3" fillId="0" borderId="22" xfId="0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0" fontId="1" fillId="0" borderId="44" xfId="0" applyFont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3" fontId="8" fillId="0" borderId="47" xfId="0" applyNumberFormat="1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6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0" fontId="8" fillId="0" borderId="0" xfId="0" applyFont="1" applyAlignment="1">
      <alignment/>
    </xf>
    <xf numFmtId="3" fontId="0" fillId="33" borderId="23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3" fontId="0" fillId="34" borderId="19" xfId="0" applyNumberFormat="1" applyFont="1" applyFill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0" xfId="0" applyNumberFormat="1" applyAlignment="1">
      <alignment/>
    </xf>
    <xf numFmtId="3" fontId="8" fillId="0" borderId="43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8" fillId="0" borderId="19" xfId="0" applyNumberFormat="1" applyFont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30" xfId="0" applyNumberFormat="1" applyFill="1" applyBorder="1" applyAlignment="1">
      <alignment/>
    </xf>
    <xf numFmtId="0" fontId="8" fillId="0" borderId="23" xfId="0" applyFont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23" xfId="0" applyFont="1" applyFill="1" applyBorder="1" applyAlignment="1">
      <alignment/>
    </xf>
    <xf numFmtId="0" fontId="0" fillId="0" borderId="42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52"/>
  <sheetViews>
    <sheetView tabSelected="1" zoomScalePageLayoutView="0" workbookViewId="0" topLeftCell="A1">
      <selection activeCell="K36" sqref="K36"/>
    </sheetView>
  </sheetViews>
  <sheetFormatPr defaultColWidth="9.140625" defaultRowHeight="12.75"/>
  <cols>
    <col min="3" max="3" width="6.28125" style="0" customWidth="1"/>
    <col min="4" max="4" width="7.57421875" style="0" customWidth="1"/>
    <col min="6" max="6" width="21.140625" style="0" customWidth="1"/>
    <col min="7" max="7" width="14.140625" style="0" customWidth="1"/>
    <col min="8" max="9" width="13.7109375" style="0" customWidth="1"/>
    <col min="10" max="10" width="14.00390625" style="0" customWidth="1"/>
    <col min="11" max="11" width="13.28125" style="0" customWidth="1"/>
    <col min="12" max="12" width="13.421875" style="0" customWidth="1"/>
    <col min="13" max="13" width="13.7109375" style="0" customWidth="1"/>
    <col min="14" max="14" width="14.140625" style="0" customWidth="1"/>
    <col min="15" max="15" width="14.8515625" style="0" customWidth="1"/>
  </cols>
  <sheetData>
    <row r="1" spans="3:10" ht="12.75">
      <c r="C1" s="104" t="s">
        <v>99</v>
      </c>
      <c r="D1" s="104"/>
      <c r="E1" s="104"/>
      <c r="F1" s="104"/>
      <c r="G1" s="113"/>
      <c r="H1" s="114"/>
      <c r="I1" s="113"/>
      <c r="J1" s="113"/>
    </row>
    <row r="2" ht="13.5" thickBot="1"/>
    <row r="3" spans="3:15" ht="12.75">
      <c r="C3" s="1" t="s">
        <v>0</v>
      </c>
      <c r="D3" s="2"/>
      <c r="E3" s="3" t="s">
        <v>1</v>
      </c>
      <c r="F3" s="3"/>
      <c r="G3" s="48" t="s">
        <v>61</v>
      </c>
      <c r="H3" s="47" t="s">
        <v>63</v>
      </c>
      <c r="I3" s="47" t="s">
        <v>67</v>
      </c>
      <c r="J3" s="47" t="s">
        <v>66</v>
      </c>
      <c r="K3" s="47" t="s">
        <v>68</v>
      </c>
      <c r="L3" s="47" t="s">
        <v>69</v>
      </c>
      <c r="M3" s="47" t="s">
        <v>72</v>
      </c>
      <c r="N3" s="52" t="s">
        <v>73</v>
      </c>
      <c r="O3" s="136" t="s">
        <v>71</v>
      </c>
    </row>
    <row r="4" spans="3:15" ht="13.5" thickBot="1">
      <c r="C4" s="4" t="s">
        <v>2</v>
      </c>
      <c r="D4" s="5"/>
      <c r="E4" s="6"/>
      <c r="F4" s="6"/>
      <c r="G4" s="49" t="s">
        <v>62</v>
      </c>
      <c r="H4" s="50" t="s">
        <v>64</v>
      </c>
      <c r="I4" s="50" t="s">
        <v>65</v>
      </c>
      <c r="J4" s="50" t="s">
        <v>64</v>
      </c>
      <c r="K4" s="50" t="s">
        <v>64</v>
      </c>
      <c r="L4" s="50" t="s">
        <v>70</v>
      </c>
      <c r="M4" s="50" t="s">
        <v>64</v>
      </c>
      <c r="N4" s="51" t="s">
        <v>74</v>
      </c>
      <c r="O4" s="137"/>
    </row>
    <row r="5" spans="3:15" ht="13.5" thickBot="1">
      <c r="C5" s="7" t="s">
        <v>3</v>
      </c>
      <c r="D5" s="132" t="s">
        <v>4</v>
      </c>
      <c r="E5" s="133"/>
      <c r="F5" s="133"/>
      <c r="G5" s="62">
        <v>1</v>
      </c>
      <c r="H5" s="62">
        <v>2</v>
      </c>
      <c r="I5" s="62">
        <v>3</v>
      </c>
      <c r="J5" s="62">
        <v>4</v>
      </c>
      <c r="K5" s="62">
        <v>5</v>
      </c>
      <c r="L5" s="97">
        <v>6</v>
      </c>
      <c r="M5" s="97">
        <v>7</v>
      </c>
      <c r="N5" s="64">
        <v>8</v>
      </c>
      <c r="O5" s="63">
        <v>9</v>
      </c>
    </row>
    <row r="6" spans="3:15" ht="13.5" thickBot="1">
      <c r="C6" s="8" t="s">
        <v>5</v>
      </c>
      <c r="D6" s="9" t="s">
        <v>6</v>
      </c>
      <c r="E6" s="10"/>
      <c r="F6" s="10"/>
      <c r="G6" s="89">
        <f aca="true" t="shared" si="0" ref="G6:N6">SUM(G7+G8+G9+G10+G11+G12+G13+G16+G17+G18+G19+G21)</f>
        <v>6742000</v>
      </c>
      <c r="H6" s="89">
        <f t="shared" si="0"/>
        <v>1004000</v>
      </c>
      <c r="I6" s="89">
        <f t="shared" si="0"/>
        <v>406000</v>
      </c>
      <c r="J6" s="89">
        <f t="shared" si="0"/>
        <v>3083432</v>
      </c>
      <c r="K6" s="89">
        <f t="shared" si="0"/>
        <v>1155000</v>
      </c>
      <c r="L6" s="89">
        <f t="shared" si="0"/>
        <v>60000</v>
      </c>
      <c r="M6" s="89">
        <f t="shared" si="0"/>
        <v>9085669</v>
      </c>
      <c r="N6" s="89">
        <f t="shared" si="0"/>
        <v>85435000</v>
      </c>
      <c r="O6" s="102">
        <f>SUM(G6:N6)</f>
        <v>106971101</v>
      </c>
    </row>
    <row r="7" spans="3:15" ht="12.75">
      <c r="C7" s="83" t="s">
        <v>7</v>
      </c>
      <c r="D7" s="12" t="s">
        <v>8</v>
      </c>
      <c r="E7" s="13" t="s">
        <v>96</v>
      </c>
      <c r="F7" s="13"/>
      <c r="G7" s="56"/>
      <c r="H7" s="57"/>
      <c r="I7" s="57"/>
      <c r="J7" s="109">
        <v>64000</v>
      </c>
      <c r="K7" s="56"/>
      <c r="L7" s="76"/>
      <c r="M7" s="116">
        <v>75000</v>
      </c>
      <c r="N7" s="65"/>
      <c r="O7" s="117">
        <f>SUM(G7:N7)</f>
        <v>139000</v>
      </c>
    </row>
    <row r="8" spans="3:15" ht="12.75">
      <c r="C8" s="11" t="s">
        <v>9</v>
      </c>
      <c r="D8" s="14"/>
      <c r="E8" s="15" t="s">
        <v>100</v>
      </c>
      <c r="F8" s="15"/>
      <c r="G8" s="57"/>
      <c r="H8" s="56"/>
      <c r="I8" s="56"/>
      <c r="J8" s="56"/>
      <c r="K8" s="85"/>
      <c r="L8" s="56"/>
      <c r="M8" s="85">
        <v>1500000</v>
      </c>
      <c r="N8" s="66"/>
      <c r="O8" s="117">
        <f aca="true" t="shared" si="1" ref="O8:O42">SUM(G8:N8)</f>
        <v>1500000</v>
      </c>
    </row>
    <row r="9" spans="3:15" ht="12.75">
      <c r="C9" s="11" t="s">
        <v>82</v>
      </c>
      <c r="D9" s="16"/>
      <c r="E9" s="15" t="s">
        <v>11</v>
      </c>
      <c r="F9" s="15"/>
      <c r="G9" s="57"/>
      <c r="H9" s="56"/>
      <c r="I9" s="56"/>
      <c r="J9" s="85">
        <v>2659432</v>
      </c>
      <c r="K9" s="56"/>
      <c r="L9" s="56"/>
      <c r="M9" s="56"/>
      <c r="N9" s="66"/>
      <c r="O9" s="117">
        <f t="shared" si="1"/>
        <v>2659432</v>
      </c>
    </row>
    <row r="10" spans="3:15" ht="12.75">
      <c r="C10" s="11" t="s">
        <v>10</v>
      </c>
      <c r="D10" s="17"/>
      <c r="E10" s="18" t="s">
        <v>88</v>
      </c>
      <c r="F10" s="18"/>
      <c r="G10" s="109">
        <v>800000</v>
      </c>
      <c r="H10" s="85">
        <v>174000</v>
      </c>
      <c r="I10" s="85">
        <v>236000</v>
      </c>
      <c r="J10" s="56"/>
      <c r="K10" s="85">
        <v>920000</v>
      </c>
      <c r="L10" s="56"/>
      <c r="M10" s="85">
        <v>2690000</v>
      </c>
      <c r="N10" s="66"/>
      <c r="O10" s="117">
        <f t="shared" si="1"/>
        <v>4820000</v>
      </c>
    </row>
    <row r="11" spans="3:15" ht="12.75">
      <c r="C11" s="11" t="s">
        <v>12</v>
      </c>
      <c r="D11" s="16"/>
      <c r="E11" s="19" t="s">
        <v>97</v>
      </c>
      <c r="F11" s="19"/>
      <c r="G11" s="57"/>
      <c r="H11" s="56"/>
      <c r="I11" s="56"/>
      <c r="J11" s="56"/>
      <c r="K11" s="56"/>
      <c r="L11" s="56"/>
      <c r="M11" s="85"/>
      <c r="N11" s="66"/>
      <c r="O11" s="117">
        <f t="shared" si="1"/>
        <v>0</v>
      </c>
    </row>
    <row r="12" spans="3:15" ht="12.75">
      <c r="C12" s="11" t="s">
        <v>13</v>
      </c>
      <c r="D12" s="20"/>
      <c r="E12" s="15" t="s">
        <v>75</v>
      </c>
      <c r="F12" s="15"/>
      <c r="G12" s="57"/>
      <c r="H12" s="56"/>
      <c r="I12" s="56"/>
      <c r="J12" s="56"/>
      <c r="K12" s="56"/>
      <c r="L12" s="56"/>
      <c r="M12" s="56"/>
      <c r="N12" s="66"/>
      <c r="O12" s="117">
        <f t="shared" si="1"/>
        <v>0</v>
      </c>
    </row>
    <row r="13" spans="3:15" ht="12.75">
      <c r="C13" s="11" t="s">
        <v>14</v>
      </c>
      <c r="D13" s="16"/>
      <c r="E13" s="15" t="s">
        <v>76</v>
      </c>
      <c r="F13" s="15"/>
      <c r="G13" s="57"/>
      <c r="H13" s="56"/>
      <c r="I13" s="56"/>
      <c r="J13" s="56"/>
      <c r="K13" s="56"/>
      <c r="L13" s="56"/>
      <c r="M13" s="85">
        <v>1676276</v>
      </c>
      <c r="N13" s="66"/>
      <c r="O13" s="117">
        <f t="shared" si="1"/>
        <v>1676276</v>
      </c>
    </row>
    <row r="14" spans="3:15" ht="12.75">
      <c r="C14" s="11" t="s">
        <v>15</v>
      </c>
      <c r="D14" s="16"/>
      <c r="E14" s="73" t="s">
        <v>77</v>
      </c>
      <c r="F14" s="15"/>
      <c r="G14" s="57"/>
      <c r="H14" s="56"/>
      <c r="I14" s="56"/>
      <c r="J14" s="56"/>
      <c r="K14" s="56"/>
      <c r="L14" s="56"/>
      <c r="M14" s="56"/>
      <c r="N14" s="66"/>
      <c r="O14" s="117">
        <f t="shared" si="1"/>
        <v>0</v>
      </c>
    </row>
    <row r="15" spans="3:15" ht="12.75">
      <c r="C15" s="11" t="s">
        <v>16</v>
      </c>
      <c r="D15" s="16"/>
      <c r="E15" s="72" t="s">
        <v>78</v>
      </c>
      <c r="F15" s="15"/>
      <c r="G15" s="57"/>
      <c r="H15" s="56"/>
      <c r="I15" s="56"/>
      <c r="J15" s="56"/>
      <c r="K15" s="56"/>
      <c r="L15" s="56"/>
      <c r="M15" s="85">
        <v>165218</v>
      </c>
      <c r="N15" s="66"/>
      <c r="O15" s="117">
        <f t="shared" si="1"/>
        <v>165218</v>
      </c>
    </row>
    <row r="16" spans="3:15" ht="12.75">
      <c r="C16" s="11" t="s">
        <v>17</v>
      </c>
      <c r="D16" s="16"/>
      <c r="E16" s="15" t="s">
        <v>92</v>
      </c>
      <c r="F16" s="15"/>
      <c r="G16" s="57"/>
      <c r="H16" s="56"/>
      <c r="I16" s="56"/>
      <c r="J16" s="85">
        <v>110000</v>
      </c>
      <c r="K16" s="85">
        <v>40000</v>
      </c>
      <c r="L16" s="56"/>
      <c r="M16" s="85"/>
      <c r="N16" s="66"/>
      <c r="O16" s="117">
        <f t="shared" si="1"/>
        <v>150000</v>
      </c>
    </row>
    <row r="17" spans="3:15" ht="12.75">
      <c r="C17" s="11" t="s">
        <v>19</v>
      </c>
      <c r="D17" s="16"/>
      <c r="E17" s="15" t="s">
        <v>18</v>
      </c>
      <c r="F17" s="15"/>
      <c r="G17" s="108">
        <v>1892000</v>
      </c>
      <c r="H17" s="56"/>
      <c r="I17" s="56"/>
      <c r="J17" s="56"/>
      <c r="K17" s="56"/>
      <c r="L17" s="56"/>
      <c r="M17" s="56"/>
      <c r="N17" s="66"/>
      <c r="O17" s="117">
        <f t="shared" si="1"/>
        <v>1892000</v>
      </c>
    </row>
    <row r="18" spans="3:15" ht="12.75">
      <c r="C18" s="11" t="s">
        <v>20</v>
      </c>
      <c r="D18" s="16"/>
      <c r="E18" s="15" t="s">
        <v>22</v>
      </c>
      <c r="F18" s="15"/>
      <c r="G18" s="109">
        <v>384000</v>
      </c>
      <c r="H18" s="56"/>
      <c r="I18" s="56"/>
      <c r="J18" s="56"/>
      <c r="K18" s="56"/>
      <c r="L18" s="56"/>
      <c r="M18" s="85"/>
      <c r="N18" s="66"/>
      <c r="O18" s="117">
        <f t="shared" si="1"/>
        <v>384000</v>
      </c>
    </row>
    <row r="19" spans="3:15" ht="12.75">
      <c r="C19" s="11" t="s">
        <v>21</v>
      </c>
      <c r="D19" s="16"/>
      <c r="E19" s="15" t="s">
        <v>24</v>
      </c>
      <c r="F19" s="15"/>
      <c r="G19" s="109">
        <v>3666000</v>
      </c>
      <c r="H19" s="85">
        <v>830000</v>
      </c>
      <c r="I19" s="85">
        <v>170000</v>
      </c>
      <c r="J19" s="85">
        <v>250000</v>
      </c>
      <c r="K19" s="85">
        <v>195000</v>
      </c>
      <c r="L19" s="85">
        <v>60000</v>
      </c>
      <c r="M19" s="85">
        <v>1494000</v>
      </c>
      <c r="N19" s="107">
        <v>85435000</v>
      </c>
      <c r="O19" s="117">
        <f t="shared" si="1"/>
        <v>92100000</v>
      </c>
    </row>
    <row r="20" spans="3:15" ht="12.75">
      <c r="C20" s="11" t="s">
        <v>23</v>
      </c>
      <c r="D20" s="16"/>
      <c r="E20" s="21"/>
      <c r="F20" s="21"/>
      <c r="G20" s="85"/>
      <c r="H20" s="56"/>
      <c r="I20" s="56"/>
      <c r="J20" s="56"/>
      <c r="K20" s="56"/>
      <c r="L20" s="56"/>
      <c r="M20" s="56"/>
      <c r="N20" s="66"/>
      <c r="O20" s="117">
        <f t="shared" si="1"/>
        <v>0</v>
      </c>
    </row>
    <row r="21" spans="3:15" ht="13.5" thickBot="1">
      <c r="C21" s="11" t="s">
        <v>25</v>
      </c>
      <c r="D21" s="23"/>
      <c r="E21" s="24" t="s">
        <v>28</v>
      </c>
      <c r="F21" s="24"/>
      <c r="G21" s="58"/>
      <c r="H21" s="58"/>
      <c r="I21" s="58"/>
      <c r="J21" s="58"/>
      <c r="K21" s="58"/>
      <c r="L21" s="77"/>
      <c r="M21" s="120">
        <v>1650393</v>
      </c>
      <c r="N21" s="67"/>
      <c r="O21" s="117">
        <f t="shared" si="1"/>
        <v>1650393</v>
      </c>
    </row>
    <row r="22" spans="3:15" ht="13.5" thickBot="1">
      <c r="C22" s="11" t="s">
        <v>83</v>
      </c>
      <c r="D22" s="9" t="s">
        <v>30</v>
      </c>
      <c r="E22" s="10"/>
      <c r="F22" s="10"/>
      <c r="G22" s="92">
        <f aca="true" t="shared" si="2" ref="G22:N22">SUM(G23,G27,G40,G41,G42)</f>
        <v>6742000</v>
      </c>
      <c r="H22" s="92">
        <f t="shared" si="2"/>
        <v>1004000</v>
      </c>
      <c r="I22" s="123">
        <f t="shared" si="2"/>
        <v>406000</v>
      </c>
      <c r="J22" s="92">
        <f t="shared" si="2"/>
        <v>3083432</v>
      </c>
      <c r="K22" s="92">
        <f t="shared" si="2"/>
        <v>1155000</v>
      </c>
      <c r="L22" s="92">
        <f t="shared" si="2"/>
        <v>60000</v>
      </c>
      <c r="M22" s="92">
        <f t="shared" si="2"/>
        <v>9085669</v>
      </c>
      <c r="N22" s="92">
        <f t="shared" si="2"/>
        <v>85435000</v>
      </c>
      <c r="O22" s="125">
        <f>SUM(G22:N22)</f>
        <v>106971101</v>
      </c>
    </row>
    <row r="23" spans="3:15" ht="12.75">
      <c r="C23" s="11" t="s">
        <v>26</v>
      </c>
      <c r="D23" s="25" t="s">
        <v>32</v>
      </c>
      <c r="E23" s="26" t="s">
        <v>33</v>
      </c>
      <c r="F23" s="42"/>
      <c r="G23" s="118">
        <f aca="true" t="shared" si="3" ref="G23:N23">SUM(G24:G26)</f>
        <v>384000</v>
      </c>
      <c r="H23" s="118">
        <f t="shared" si="3"/>
        <v>430000</v>
      </c>
      <c r="I23" s="118">
        <f t="shared" si="3"/>
        <v>70000</v>
      </c>
      <c r="J23" s="118">
        <f t="shared" si="3"/>
        <v>250000</v>
      </c>
      <c r="K23" s="118">
        <f t="shared" si="3"/>
        <v>95000</v>
      </c>
      <c r="L23" s="118">
        <f t="shared" si="3"/>
        <v>0</v>
      </c>
      <c r="M23" s="118">
        <f t="shared" si="3"/>
        <v>1155000</v>
      </c>
      <c r="N23" s="101">
        <f t="shared" si="3"/>
        <v>0</v>
      </c>
      <c r="O23" s="124">
        <f t="shared" si="1"/>
        <v>2384000</v>
      </c>
    </row>
    <row r="24" spans="3:15" ht="12.75">
      <c r="C24" s="11" t="s">
        <v>84</v>
      </c>
      <c r="D24" s="27"/>
      <c r="E24" s="15" t="s">
        <v>35</v>
      </c>
      <c r="F24" s="15" t="s">
        <v>36</v>
      </c>
      <c r="G24" s="45"/>
      <c r="H24" s="126">
        <v>430000</v>
      </c>
      <c r="I24" s="127">
        <v>70000</v>
      </c>
      <c r="J24" s="126">
        <v>250000</v>
      </c>
      <c r="K24" s="126">
        <v>95000</v>
      </c>
      <c r="L24" s="45"/>
      <c r="M24" s="128">
        <v>1155000</v>
      </c>
      <c r="N24" s="98"/>
      <c r="O24" s="117">
        <f t="shared" si="1"/>
        <v>2000000</v>
      </c>
    </row>
    <row r="25" spans="3:15" ht="12.75">
      <c r="C25" s="11" t="s">
        <v>27</v>
      </c>
      <c r="D25" s="28"/>
      <c r="E25" s="29"/>
      <c r="F25" s="29" t="s">
        <v>38</v>
      </c>
      <c r="G25" s="112">
        <v>384000</v>
      </c>
      <c r="H25" s="45"/>
      <c r="I25" s="115"/>
      <c r="J25" s="45"/>
      <c r="K25" s="45"/>
      <c r="L25" s="45"/>
      <c r="M25" s="111"/>
      <c r="N25" s="98"/>
      <c r="O25" s="117">
        <f t="shared" si="1"/>
        <v>384000</v>
      </c>
    </row>
    <row r="26" spans="3:15" ht="12.75">
      <c r="C26" s="11" t="s">
        <v>29</v>
      </c>
      <c r="D26" s="27"/>
      <c r="E26" s="15"/>
      <c r="F26" s="15" t="s">
        <v>40</v>
      </c>
      <c r="G26" s="45"/>
      <c r="H26" s="45"/>
      <c r="I26" s="45"/>
      <c r="J26" s="45"/>
      <c r="K26" s="45"/>
      <c r="L26" s="45"/>
      <c r="M26" s="46"/>
      <c r="N26" s="68"/>
      <c r="O26" s="117">
        <f t="shared" si="1"/>
        <v>0</v>
      </c>
    </row>
    <row r="27" spans="3:15" ht="12.75">
      <c r="C27" s="11" t="s">
        <v>31</v>
      </c>
      <c r="D27" s="30"/>
      <c r="E27" s="134" t="s">
        <v>42</v>
      </c>
      <c r="F27" s="135"/>
      <c r="G27" s="91">
        <f aca="true" t="shared" si="4" ref="G27:N27">SUM(G29+G31+G32+G33+G34+G35+G36)</f>
        <v>6358000</v>
      </c>
      <c r="H27" s="91">
        <f t="shared" si="4"/>
        <v>574000</v>
      </c>
      <c r="I27" s="91">
        <f t="shared" si="4"/>
        <v>336000</v>
      </c>
      <c r="J27" s="91">
        <f t="shared" si="4"/>
        <v>2723432</v>
      </c>
      <c r="K27" s="91">
        <f t="shared" si="4"/>
        <v>1020000</v>
      </c>
      <c r="L27" s="91">
        <f t="shared" si="4"/>
        <v>60000</v>
      </c>
      <c r="M27" s="91">
        <f t="shared" si="4"/>
        <v>6280276</v>
      </c>
      <c r="N27" s="99">
        <f t="shared" si="4"/>
        <v>85435000</v>
      </c>
      <c r="O27" s="117">
        <f t="shared" si="1"/>
        <v>102786708</v>
      </c>
    </row>
    <row r="28" spans="3:15" ht="12.75">
      <c r="C28" s="11" t="s">
        <v>34</v>
      </c>
      <c r="D28" s="30"/>
      <c r="E28" s="31" t="s">
        <v>43</v>
      </c>
      <c r="F28" s="34" t="s">
        <v>32</v>
      </c>
      <c r="G28" s="45"/>
      <c r="H28" s="45"/>
      <c r="I28" s="45"/>
      <c r="J28" s="45"/>
      <c r="K28" s="45"/>
      <c r="L28" s="45"/>
      <c r="M28" s="45"/>
      <c r="N28" s="34"/>
      <c r="O28" s="117">
        <f t="shared" si="1"/>
        <v>0</v>
      </c>
    </row>
    <row r="29" spans="3:15" ht="12.75">
      <c r="C29" s="11" t="s">
        <v>37</v>
      </c>
      <c r="D29" s="32" t="s">
        <v>94</v>
      </c>
      <c r="E29" s="94" t="s">
        <v>45</v>
      </c>
      <c r="F29" s="43" t="s">
        <v>46</v>
      </c>
      <c r="G29" s="54">
        <v>5558000</v>
      </c>
      <c r="H29" s="54">
        <v>400000</v>
      </c>
      <c r="I29" s="54">
        <v>100000</v>
      </c>
      <c r="J29" s="55"/>
      <c r="K29" s="54">
        <v>100000</v>
      </c>
      <c r="L29" s="54">
        <v>60000</v>
      </c>
      <c r="M29" s="54">
        <v>339000</v>
      </c>
      <c r="N29" s="105">
        <v>85435000</v>
      </c>
      <c r="O29" s="119">
        <f t="shared" si="1"/>
        <v>91992000</v>
      </c>
    </row>
    <row r="30" spans="3:15" ht="12.75">
      <c r="C30" s="11" t="s">
        <v>39</v>
      </c>
      <c r="D30" s="93"/>
      <c r="E30" s="46"/>
      <c r="F30" s="22"/>
      <c r="G30" s="130"/>
      <c r="H30" s="59"/>
      <c r="I30" s="59"/>
      <c r="J30" s="59"/>
      <c r="K30" s="59"/>
      <c r="L30" s="59"/>
      <c r="M30" s="59"/>
      <c r="N30" s="69"/>
      <c r="O30" s="117">
        <f t="shared" si="1"/>
        <v>0</v>
      </c>
    </row>
    <row r="31" spans="3:15" ht="12.75">
      <c r="C31" s="11" t="s">
        <v>41</v>
      </c>
      <c r="D31" s="33" t="s">
        <v>50</v>
      </c>
      <c r="E31" s="35" t="s">
        <v>45</v>
      </c>
      <c r="F31" s="15" t="s">
        <v>11</v>
      </c>
      <c r="G31" s="56"/>
      <c r="H31" s="56"/>
      <c r="I31" s="56"/>
      <c r="J31" s="85">
        <v>2659432</v>
      </c>
      <c r="K31" s="56"/>
      <c r="L31" s="56"/>
      <c r="M31" s="56"/>
      <c r="N31" s="66"/>
      <c r="O31" s="117">
        <f t="shared" si="1"/>
        <v>2659432</v>
      </c>
    </row>
    <row r="32" spans="3:15" ht="12.75">
      <c r="C32" s="11" t="s">
        <v>44</v>
      </c>
      <c r="D32" s="33" t="s">
        <v>55</v>
      </c>
      <c r="E32" s="35" t="s">
        <v>45</v>
      </c>
      <c r="F32" s="103" t="s">
        <v>102</v>
      </c>
      <c r="G32" s="85">
        <v>800000</v>
      </c>
      <c r="H32" s="85">
        <v>174000</v>
      </c>
      <c r="I32" s="85">
        <v>236000</v>
      </c>
      <c r="J32" s="56"/>
      <c r="K32" s="112">
        <v>920000</v>
      </c>
      <c r="L32" s="56"/>
      <c r="M32" s="112">
        <v>2690000</v>
      </c>
      <c r="N32" s="66"/>
      <c r="O32" s="117">
        <f t="shared" si="1"/>
        <v>4820000</v>
      </c>
    </row>
    <row r="33" spans="3:15" ht="12.75">
      <c r="C33" s="11" t="s">
        <v>47</v>
      </c>
      <c r="D33" s="36" t="s">
        <v>55</v>
      </c>
      <c r="E33" s="35" t="s">
        <v>45</v>
      </c>
      <c r="F33" s="34" t="s">
        <v>100</v>
      </c>
      <c r="G33" s="56"/>
      <c r="H33" s="56"/>
      <c r="I33" s="56"/>
      <c r="J33" s="56"/>
      <c r="K33" s="85"/>
      <c r="L33" s="56"/>
      <c r="M33" s="85">
        <v>1500000</v>
      </c>
      <c r="N33" s="66"/>
      <c r="O33" s="117">
        <f t="shared" si="1"/>
        <v>1500000</v>
      </c>
    </row>
    <row r="34" spans="3:15" ht="12.75">
      <c r="C34" s="11" t="s">
        <v>85</v>
      </c>
      <c r="D34" s="36" t="s">
        <v>89</v>
      </c>
      <c r="E34" s="35" t="s">
        <v>45</v>
      </c>
      <c r="F34" s="69" t="s">
        <v>96</v>
      </c>
      <c r="G34" s="56"/>
      <c r="H34" s="56"/>
      <c r="I34" s="56"/>
      <c r="J34" s="85">
        <v>64000</v>
      </c>
      <c r="K34" s="56"/>
      <c r="L34" s="56"/>
      <c r="M34" s="85">
        <v>75000</v>
      </c>
      <c r="N34" s="66"/>
      <c r="O34" s="117">
        <f t="shared" si="1"/>
        <v>139000</v>
      </c>
    </row>
    <row r="35" spans="3:15" ht="12.75">
      <c r="C35" s="11" t="s">
        <v>48</v>
      </c>
      <c r="D35" s="36"/>
      <c r="E35" s="35"/>
      <c r="F35" s="34"/>
      <c r="G35" s="56"/>
      <c r="H35" s="56"/>
      <c r="I35" s="56"/>
      <c r="J35" s="56"/>
      <c r="K35" s="56"/>
      <c r="L35" s="56"/>
      <c r="M35" s="85"/>
      <c r="N35" s="66"/>
      <c r="O35" s="117">
        <f t="shared" si="1"/>
        <v>0</v>
      </c>
    </row>
    <row r="36" spans="3:15" ht="12.75">
      <c r="C36" s="11" t="s">
        <v>86</v>
      </c>
      <c r="D36" s="90"/>
      <c r="E36" s="80" t="s">
        <v>79</v>
      </c>
      <c r="F36" s="84"/>
      <c r="G36" s="88">
        <f>SUM(G37:G38)</f>
        <v>0</v>
      </c>
      <c r="H36" s="88">
        <f aca="true" t="shared" si="5" ref="H36:N36">SUM(H37:H38)</f>
        <v>0</v>
      </c>
      <c r="I36" s="88">
        <f t="shared" si="5"/>
        <v>0</v>
      </c>
      <c r="J36" s="88">
        <f t="shared" si="5"/>
        <v>0</v>
      </c>
      <c r="K36" s="88">
        <f t="shared" si="5"/>
        <v>0</v>
      </c>
      <c r="L36" s="88">
        <f t="shared" si="5"/>
        <v>0</v>
      </c>
      <c r="M36" s="91">
        <f>SUM(M37:M38)</f>
        <v>1676276</v>
      </c>
      <c r="N36" s="100">
        <f t="shared" si="5"/>
        <v>0</v>
      </c>
      <c r="O36" s="117">
        <f t="shared" si="1"/>
        <v>1676276</v>
      </c>
    </row>
    <row r="37" spans="3:15" ht="12.75">
      <c r="C37" s="11" t="s">
        <v>49</v>
      </c>
      <c r="D37" s="74"/>
      <c r="E37" s="34"/>
      <c r="F37" s="15" t="s">
        <v>59</v>
      </c>
      <c r="G37" s="60"/>
      <c r="H37" s="60"/>
      <c r="I37" s="60"/>
      <c r="J37" s="60"/>
      <c r="K37" s="60"/>
      <c r="L37" s="60"/>
      <c r="M37" s="60"/>
      <c r="N37" s="70"/>
      <c r="O37" s="117">
        <f t="shared" si="1"/>
        <v>0</v>
      </c>
    </row>
    <row r="38" spans="3:15" ht="12.75">
      <c r="C38" s="11" t="s">
        <v>51</v>
      </c>
      <c r="D38" s="74"/>
      <c r="E38" s="129" t="s">
        <v>56</v>
      </c>
      <c r="F38" s="15" t="s">
        <v>80</v>
      </c>
      <c r="G38" s="60"/>
      <c r="H38" s="60"/>
      <c r="I38" s="60"/>
      <c r="J38" s="60"/>
      <c r="K38" s="60"/>
      <c r="L38" s="60"/>
      <c r="M38" s="110">
        <v>1676276</v>
      </c>
      <c r="N38" s="70"/>
      <c r="O38" s="117">
        <f t="shared" si="1"/>
        <v>1676276</v>
      </c>
    </row>
    <row r="39" spans="3:15" ht="12.75">
      <c r="C39" s="11" t="s">
        <v>52</v>
      </c>
      <c r="D39" s="74"/>
      <c r="E39" s="34"/>
      <c r="F39" s="81" t="s">
        <v>81</v>
      </c>
      <c r="G39" s="60"/>
      <c r="H39" s="60"/>
      <c r="I39" s="60"/>
      <c r="J39" s="60"/>
      <c r="K39" s="60"/>
      <c r="L39" s="60"/>
      <c r="M39" s="122">
        <v>165218</v>
      </c>
      <c r="N39" s="70"/>
      <c r="O39" s="117">
        <f t="shared" si="1"/>
        <v>165218</v>
      </c>
    </row>
    <row r="40" spans="3:15" ht="12.75">
      <c r="C40" s="11" t="s">
        <v>53</v>
      </c>
      <c r="D40" s="74"/>
      <c r="E40" s="82" t="s">
        <v>93</v>
      </c>
      <c r="F40" s="15"/>
      <c r="G40" s="60"/>
      <c r="H40" s="60"/>
      <c r="I40" s="60"/>
      <c r="J40" s="110">
        <v>110000</v>
      </c>
      <c r="K40" s="110">
        <v>40000</v>
      </c>
      <c r="L40" s="60"/>
      <c r="M40" s="110"/>
      <c r="N40" s="70"/>
      <c r="O40" s="117">
        <f t="shared" si="1"/>
        <v>150000</v>
      </c>
    </row>
    <row r="41" spans="3:15" ht="12.75">
      <c r="C41" s="11" t="s">
        <v>54</v>
      </c>
      <c r="D41" s="37"/>
      <c r="E41" s="75" t="s">
        <v>90</v>
      </c>
      <c r="F41" s="15"/>
      <c r="G41" s="60"/>
      <c r="H41" s="60"/>
      <c r="I41" s="60"/>
      <c r="J41" s="60"/>
      <c r="K41" s="60"/>
      <c r="L41" s="60"/>
      <c r="M41" s="110">
        <v>560393</v>
      </c>
      <c r="N41" s="70"/>
      <c r="O41" s="117">
        <f t="shared" si="1"/>
        <v>560393</v>
      </c>
    </row>
    <row r="42" spans="3:15" ht="13.5" thickBot="1">
      <c r="C42" s="11" t="s">
        <v>57</v>
      </c>
      <c r="D42" s="38"/>
      <c r="E42" s="39" t="s">
        <v>91</v>
      </c>
      <c r="F42" s="44"/>
      <c r="G42" s="61"/>
      <c r="H42" s="58"/>
      <c r="I42" s="61"/>
      <c r="J42" s="61"/>
      <c r="K42" s="61"/>
      <c r="L42" s="78"/>
      <c r="M42" s="121">
        <v>1090000</v>
      </c>
      <c r="N42" s="71"/>
      <c r="O42" s="117">
        <f t="shared" si="1"/>
        <v>1090000</v>
      </c>
    </row>
    <row r="43" spans="3:15" ht="13.5" thickBot="1">
      <c r="C43" s="86" t="s">
        <v>58</v>
      </c>
      <c r="D43" s="40" t="s">
        <v>60</v>
      </c>
      <c r="E43" s="41"/>
      <c r="F43" s="41"/>
      <c r="G43" s="87">
        <f aca="true" t="shared" si="6" ref="G43:N43">SUM(G6-G22)</f>
        <v>0</v>
      </c>
      <c r="H43" s="87">
        <f t="shared" si="6"/>
        <v>0</v>
      </c>
      <c r="I43" s="87">
        <f t="shared" si="6"/>
        <v>0</v>
      </c>
      <c r="J43" s="87">
        <f t="shared" si="6"/>
        <v>0</v>
      </c>
      <c r="K43" s="87">
        <f t="shared" si="6"/>
        <v>0</v>
      </c>
      <c r="L43" s="87">
        <f t="shared" si="6"/>
        <v>0</v>
      </c>
      <c r="M43" s="87">
        <f t="shared" si="6"/>
        <v>0</v>
      </c>
      <c r="N43" s="87">
        <f t="shared" si="6"/>
        <v>0</v>
      </c>
      <c r="O43" s="79">
        <f>SUM(O6-O22)</f>
        <v>0</v>
      </c>
    </row>
    <row r="44" spans="3:11" ht="12.75">
      <c r="C44" s="53"/>
      <c r="D44" s="95" t="s">
        <v>109</v>
      </c>
      <c r="F44" s="106"/>
      <c r="G44" s="95"/>
      <c r="K44" t="s">
        <v>101</v>
      </c>
    </row>
    <row r="45" spans="3:7" ht="12.75">
      <c r="C45" s="53"/>
      <c r="D45" s="95" t="s">
        <v>87</v>
      </c>
      <c r="G45" s="95"/>
    </row>
    <row r="46" spans="4:7" ht="12.75">
      <c r="D46" s="95"/>
      <c r="G46" s="95"/>
    </row>
    <row r="47" ht="9.75" customHeight="1">
      <c r="D47" s="95"/>
    </row>
    <row r="48" spans="3:11" ht="12.75">
      <c r="C48" s="131" t="s">
        <v>103</v>
      </c>
      <c r="D48" s="96"/>
      <c r="F48" s="131" t="s">
        <v>104</v>
      </c>
      <c r="K48" t="s">
        <v>98</v>
      </c>
    </row>
    <row r="49" spans="3:11" ht="12.75">
      <c r="C49" t="s">
        <v>105</v>
      </c>
      <c r="G49" s="95"/>
      <c r="K49" t="s">
        <v>95</v>
      </c>
    </row>
    <row r="50" ht="12.75">
      <c r="C50" t="s">
        <v>106</v>
      </c>
    </row>
    <row r="51" ht="12.75">
      <c r="C51" t="s">
        <v>107</v>
      </c>
    </row>
    <row r="52" ht="12.75">
      <c r="C52" t="s">
        <v>108</v>
      </c>
    </row>
  </sheetData>
  <sheetProtection/>
  <mergeCells count="3">
    <mergeCell ref="D5:F5"/>
    <mergeCell ref="E27:F27"/>
    <mergeCell ref="O3:O4"/>
  </mergeCells>
  <printOptions/>
  <pageMargins left="0.7874015748031497" right="0.7874015748031497" top="0.7086614173228347" bottom="0.708661417322834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Vondrackova</dc:creator>
  <cp:keywords/>
  <dc:description/>
  <cp:lastModifiedBy>Jana Vondráčková</cp:lastModifiedBy>
  <cp:lastPrinted>2024-04-09T12:32:10Z</cp:lastPrinted>
  <dcterms:created xsi:type="dcterms:W3CDTF">2007-04-05T12:23:07Z</dcterms:created>
  <dcterms:modified xsi:type="dcterms:W3CDTF">2024-04-09T12:34:41Z</dcterms:modified>
  <cp:category/>
  <cp:version/>
  <cp:contentType/>
  <cp:contentStatus/>
</cp:coreProperties>
</file>